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filterPrivacy="1" defaultThemeVersion="202300"/>
  <xr:revisionPtr revIDLastSave="0" documentId="8_{515E326B-9776-4223-9895-CBE46BA4AC1C}" xr6:coauthVersionLast="47" xr6:coauthVersionMax="47" xr10:uidLastSave="{00000000-0000-0000-0000-000000000000}"/>
  <bookViews>
    <workbookView xWindow="3375" yWindow="3450" windowWidth="21600" windowHeight="11295" xr2:uid="{3480B81D-7643-47CC-BF61-CE0CFC89D37D}"/>
  </bookViews>
  <sheets>
    <sheet name="1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3" i="1" l="1"/>
  <c r="I22" i="1"/>
  <c r="I21" i="1"/>
  <c r="I20" i="1"/>
  <c r="I19" i="1"/>
  <c r="I18" i="1"/>
  <c r="I17" i="1"/>
  <c r="I16" i="1"/>
  <c r="I15" i="1"/>
  <c r="I14" i="1"/>
  <c r="I13" i="1"/>
  <c r="I12" i="1"/>
  <c r="I10" i="1"/>
  <c r="I9" i="1"/>
  <c r="I5" i="1"/>
</calcChain>
</file>

<file path=xl/sharedStrings.xml><?xml version="1.0" encoding="utf-8"?>
<sst xmlns="http://schemas.openxmlformats.org/spreadsheetml/2006/main" count="66" uniqueCount="37">
  <si>
    <t>産業大分類別、従業者規模別の事業所数</t>
    <rPh sb="0" eb="2">
      <t>サンギョウ</t>
    </rPh>
    <rPh sb="2" eb="5">
      <t>ダイブンルイ</t>
    </rPh>
    <rPh sb="5" eb="6">
      <t>ベツ</t>
    </rPh>
    <rPh sb="7" eb="10">
      <t>ジュウギョウシャ</t>
    </rPh>
    <rPh sb="10" eb="12">
      <t>キボ</t>
    </rPh>
    <rPh sb="12" eb="13">
      <t>ベツ</t>
    </rPh>
    <rPh sb="14" eb="17">
      <t>ジギョウショ</t>
    </rPh>
    <rPh sb="17" eb="18">
      <t>スウ</t>
    </rPh>
    <phoneticPr fontId="3"/>
  </si>
  <si>
    <t>3年6月１日現在</t>
    <phoneticPr fontId="3"/>
  </si>
  <si>
    <t>産業大分類</t>
    <rPh sb="0" eb="2">
      <t>サンギョウ</t>
    </rPh>
    <rPh sb="2" eb="5">
      <t>ダイブンルイ</t>
    </rPh>
    <phoneticPr fontId="3"/>
  </si>
  <si>
    <t>従業者規模別</t>
    <rPh sb="0" eb="3">
      <t>ジュウギョウシャ</t>
    </rPh>
    <rPh sb="3" eb="6">
      <t>キボベツ</t>
    </rPh>
    <phoneticPr fontId="3"/>
  </si>
  <si>
    <t>総数</t>
    <rPh sb="0" eb="2">
      <t>ソウスウ</t>
    </rPh>
    <phoneticPr fontId="3"/>
  </si>
  <si>
    <t>１～４人</t>
    <rPh sb="3" eb="4">
      <t>ニン</t>
    </rPh>
    <phoneticPr fontId="3"/>
  </si>
  <si>
    <t>５～９人</t>
    <rPh sb="3" eb="4">
      <t>ニン</t>
    </rPh>
    <phoneticPr fontId="3"/>
  </si>
  <si>
    <t>１０～１９人</t>
    <rPh sb="5" eb="6">
      <t>ニン</t>
    </rPh>
    <phoneticPr fontId="3"/>
  </si>
  <si>
    <t>２０～２９人</t>
    <rPh sb="5" eb="6">
      <t>ニン</t>
    </rPh>
    <phoneticPr fontId="3"/>
  </si>
  <si>
    <t>３０～４９人</t>
    <rPh sb="5" eb="6">
      <t>ニン</t>
    </rPh>
    <phoneticPr fontId="3"/>
  </si>
  <si>
    <t>５０～　　　９９人</t>
    <phoneticPr fontId="3"/>
  </si>
  <si>
    <t xml:space="preserve">100人以上 </t>
    <rPh sb="3" eb="6">
      <t>ニンイジョウ</t>
    </rPh>
    <phoneticPr fontId="3"/>
  </si>
  <si>
    <t>出向・派遣
従業者のみ
の事業所数</t>
    <rPh sb="0" eb="2">
      <t>シュッコウ</t>
    </rPh>
    <rPh sb="3" eb="5">
      <t>ハケン</t>
    </rPh>
    <rPh sb="6" eb="9">
      <t>ジュウギョウシャ</t>
    </rPh>
    <rPh sb="13" eb="16">
      <t>ジギョウショ</t>
    </rPh>
    <rPh sb="16" eb="17">
      <t>スウ</t>
    </rPh>
    <phoneticPr fontId="3"/>
  </si>
  <si>
    <t xml:space="preserve"> </t>
    <phoneticPr fontId="3"/>
  </si>
  <si>
    <t>全産業</t>
  </si>
  <si>
    <t>農業，林業</t>
    <phoneticPr fontId="3"/>
  </si>
  <si>
    <t>漁業</t>
    <phoneticPr fontId="3"/>
  </si>
  <si>
    <t>　</t>
    <phoneticPr fontId="3"/>
  </si>
  <si>
    <t>鉱業，採石業，砂利採取業</t>
    <phoneticPr fontId="3"/>
  </si>
  <si>
    <t>建設業</t>
  </si>
  <si>
    <t>製造業</t>
  </si>
  <si>
    <t>電気・ガス・熱供給・水道業</t>
  </si>
  <si>
    <t>情報通信業</t>
  </si>
  <si>
    <t>運輸業，郵便業</t>
  </si>
  <si>
    <t>卸売業，小売業</t>
  </si>
  <si>
    <t>金融業，保険業</t>
  </si>
  <si>
    <t>不動産業，物品賃貸業</t>
  </si>
  <si>
    <t>学術研究，専門・技術サービス業</t>
  </si>
  <si>
    <t>宿泊業，飲食サービス業</t>
  </si>
  <si>
    <t>生活関連サービス業，娯楽業</t>
  </si>
  <si>
    <t>教育，学習支援業</t>
  </si>
  <si>
    <t>医療，福祉</t>
  </si>
  <si>
    <t>複合サービス事業</t>
  </si>
  <si>
    <t>サービス業（他に分類されないもの）</t>
  </si>
  <si>
    <t>　地域力推進課</t>
    <rPh sb="1" eb="3">
      <t>チイキ</t>
    </rPh>
    <rPh sb="3" eb="4">
      <t>リョク</t>
    </rPh>
    <rPh sb="4" eb="6">
      <t>スイシン</t>
    </rPh>
    <rPh sb="6" eb="7">
      <t>カ</t>
    </rPh>
    <phoneticPr fontId="3"/>
  </si>
  <si>
    <t>㊟ 産業大分類のうち公務サービスは除く</t>
    <rPh sb="2" eb="5">
      <t>サンギョウダイ</t>
    </rPh>
    <rPh sb="5" eb="7">
      <t>ブンルイ</t>
    </rPh>
    <rPh sb="10" eb="12">
      <t>コウム</t>
    </rPh>
    <rPh sb="17" eb="18">
      <t>ノゾ</t>
    </rPh>
    <phoneticPr fontId="3"/>
  </si>
  <si>
    <t>㊮ 令和３年経済センサス-活動調査</t>
    <rPh sb="2" eb="4">
      <t>レイワ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</si>
</sst>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\ ###\ ##0"/>
  </numFmts>
  <fonts count="15">
    <font>
      <sz val="11"/>
      <color theme="1"/>
      <name val="MS　明朝"/>
      <family val="2"/>
      <charset val="128"/>
    </font>
    <font>
      <sz val="11"/>
      <name val="ＭＳ Ｐゴシック"/>
      <family val="3"/>
      <charset val="128"/>
    </font>
    <font>
      <sz val="6"/>
      <name val="MS　明朝"/>
      <family val="2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0"/>
      <name val="標準明朝"/>
      <family val="1"/>
      <charset val="128"/>
    </font>
    <font>
      <sz val="9"/>
      <name val="ＭＳ Ｐゴシック"/>
      <family val="3"/>
      <charset val="128"/>
    </font>
    <font>
      <sz val="12"/>
      <name val="ＭＳ ゴシック"/>
      <family val="3"/>
      <charset val="128"/>
    </font>
    <font>
      <sz val="9"/>
      <name val="ＭＳ ゴシック"/>
      <family val="3"/>
      <charset val="128"/>
    </font>
    <font>
      <sz val="10"/>
      <name val="ＭＳ ゴシック"/>
      <family val="3"/>
      <charset val="128"/>
    </font>
    <font>
      <sz val="9"/>
      <name val="ＭＳ 明朝"/>
      <family val="1"/>
      <charset val="128"/>
    </font>
    <font>
      <sz val="10"/>
      <name val="ＭＳ 明朝"/>
      <family val="1"/>
      <charset val="128"/>
    </font>
    <font>
      <sz val="8"/>
      <name val="ＭＳ 明朝"/>
      <family val="1"/>
      <charset val="128"/>
    </font>
    <font>
      <sz val="11"/>
      <name val="ＭＳ ゴシック"/>
      <family val="3"/>
      <charset val="128"/>
    </font>
    <font>
      <strike/>
      <sz val="1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2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>
      <alignment vertical="center"/>
    </xf>
    <xf numFmtId="0" fontId="1" fillId="0" borderId="0"/>
    <xf numFmtId="0" fontId="5" fillId="0" borderId="0"/>
    <xf numFmtId="0" fontId="7" fillId="0" borderId="0">
      <alignment vertical="center"/>
    </xf>
  </cellStyleXfs>
  <cellXfs count="29">
    <xf numFmtId="0" fontId="0" fillId="0" borderId="0" xfId="0">
      <alignment vertical="center"/>
    </xf>
    <xf numFmtId="49" fontId="1" fillId="2" borderId="0" xfId="1" applyNumberFormat="1" applyFill="1" applyAlignment="1">
      <alignment vertical="center"/>
    </xf>
    <xf numFmtId="49" fontId="4" fillId="2" borderId="0" xfId="1" applyNumberFormat="1" applyFont="1" applyFill="1" applyAlignment="1">
      <alignment vertical="center"/>
    </xf>
    <xf numFmtId="0" fontId="1" fillId="2" borderId="0" xfId="1" applyFill="1" applyAlignment="1">
      <alignment horizontal="right" vertical="center"/>
    </xf>
    <xf numFmtId="0" fontId="4" fillId="2" borderId="0" xfId="1" applyFont="1" applyFill="1" applyAlignment="1">
      <alignment horizontal="left" vertical="center"/>
    </xf>
    <xf numFmtId="0" fontId="0" fillId="0" borderId="0" xfId="1" applyFont="1"/>
    <xf numFmtId="49" fontId="4" fillId="0" borderId="0" xfId="1" applyNumberFormat="1" applyFont="1" applyAlignment="1">
      <alignment vertical="center"/>
    </xf>
    <xf numFmtId="0" fontId="4" fillId="0" borderId="0" xfId="1" applyFont="1" applyAlignment="1">
      <alignment horizontal="left" vertical="center"/>
    </xf>
    <xf numFmtId="49" fontId="1" fillId="3" borderId="1" xfId="2" applyNumberFormat="1" applyFont="1" applyFill="1" applyBorder="1" applyAlignment="1">
      <alignment horizontal="center" vertical="center" justifyLastLine="1"/>
    </xf>
    <xf numFmtId="49" fontId="1" fillId="3" borderId="3" xfId="2" applyNumberFormat="1" applyFont="1" applyFill="1" applyBorder="1" applyAlignment="1">
      <alignment horizontal="center" vertical="center" justifyLastLine="1"/>
    </xf>
    <xf numFmtId="0" fontId="6" fillId="3" borderId="2" xfId="1" applyFont="1" applyFill="1" applyBorder="1" applyAlignment="1">
      <alignment horizontal="distributed" vertical="center"/>
    </xf>
    <xf numFmtId="0" fontId="6" fillId="3" borderId="2" xfId="1" applyFont="1" applyFill="1" applyBorder="1" applyAlignment="1">
      <alignment horizontal="distributed" vertical="center" wrapText="1"/>
    </xf>
    <xf numFmtId="0" fontId="8" fillId="0" borderId="2" xfId="3" applyFont="1" applyBorder="1">
      <alignment vertical="center"/>
    </xf>
    <xf numFmtId="3" fontId="9" fillId="0" borderId="2" xfId="3" applyNumberFormat="1" applyFont="1" applyBorder="1" applyAlignment="1">
      <alignment horizontal="right" vertical="center"/>
    </xf>
    <xf numFmtId="3" fontId="0" fillId="0" borderId="0" xfId="1" applyNumberFormat="1" applyFont="1"/>
    <xf numFmtId="0" fontId="10" fillId="0" borderId="2" xfId="3" applyFont="1" applyBorder="1">
      <alignment vertical="center"/>
    </xf>
    <xf numFmtId="3" fontId="11" fillId="0" borderId="2" xfId="3" applyNumberFormat="1" applyFont="1" applyBorder="1" applyAlignment="1">
      <alignment horizontal="right" vertical="center"/>
    </xf>
    <xf numFmtId="3" fontId="10" fillId="0" borderId="2" xfId="3" applyNumberFormat="1" applyFont="1" applyBorder="1" applyAlignment="1">
      <alignment horizontal="right" vertical="center"/>
    </xf>
    <xf numFmtId="49" fontId="12" fillId="3" borderId="0" xfId="1" applyNumberFormat="1" applyFont="1" applyFill="1" applyAlignment="1">
      <alignment horizontal="left" vertical="center"/>
    </xf>
    <xf numFmtId="49" fontId="12" fillId="3" borderId="0" xfId="1" applyNumberFormat="1" applyFont="1" applyFill="1" applyAlignment="1">
      <alignment horizontal="distributed" vertical="center"/>
    </xf>
    <xf numFmtId="176" fontId="4" fillId="3" borderId="0" xfId="1" applyNumberFormat="1" applyFont="1" applyFill="1" applyAlignment="1">
      <alignment horizontal="right" vertical="top"/>
    </xf>
    <xf numFmtId="176" fontId="13" fillId="3" borderId="0" xfId="1" applyNumberFormat="1" applyFont="1" applyFill="1" applyAlignment="1">
      <alignment horizontal="right" vertical="top"/>
    </xf>
    <xf numFmtId="49" fontId="1" fillId="0" borderId="0" xfId="1" applyNumberFormat="1" applyAlignment="1">
      <alignment horizontal="left" vertical="center"/>
    </xf>
    <xf numFmtId="3" fontId="12" fillId="0" borderId="0" xfId="3" applyNumberFormat="1" applyFont="1" applyAlignment="1">
      <alignment horizontal="right" vertical="center"/>
    </xf>
    <xf numFmtId="176" fontId="13" fillId="0" borderId="0" xfId="1" applyNumberFormat="1" applyFont="1" applyAlignment="1">
      <alignment horizontal="right" vertical="top"/>
    </xf>
    <xf numFmtId="0" fontId="1" fillId="0" borderId="0" xfId="1"/>
    <xf numFmtId="0" fontId="14" fillId="0" borderId="0" xfId="1" applyFont="1"/>
    <xf numFmtId="0" fontId="1" fillId="3" borderId="2" xfId="1" applyFill="1" applyBorder="1" applyAlignment="1">
      <alignment horizontal="center" vertical="center"/>
    </xf>
    <xf numFmtId="176" fontId="13" fillId="3" borderId="4" xfId="1" applyNumberFormat="1" applyFont="1" applyFill="1" applyBorder="1" applyAlignment="1">
      <alignment horizontal="right" vertical="top"/>
    </xf>
  </cellXfs>
  <cellStyles count="4">
    <cellStyle name="標準" xfId="0" builtinId="0"/>
    <cellStyle name="標準 2 2" xfId="3" xr:uid="{8EF9460D-D93E-4323-A893-4DF5A2ADEB9F}"/>
    <cellStyle name="標準_3大田区政ファイル21（統計調査）" xfId="1" xr:uid="{28ACCCA7-B8DD-48A6-920A-1D1B1E4B28B4}"/>
    <cellStyle name="標準_Sheet1" xfId="2" xr:uid="{DF0AEF54-A2BA-4AEB-A79D-C55E0714496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4C9B06-C1B5-40E9-8FAD-8968C5A91B88}">
  <dimension ref="A1:N27"/>
  <sheetViews>
    <sheetView tabSelected="1" view="pageBreakPreview" zoomScaleNormal="100" zoomScaleSheetLayoutView="100" workbookViewId="0">
      <selection activeCell="B3" sqref="B3:K27"/>
    </sheetView>
  </sheetViews>
  <sheetFormatPr defaultRowHeight="13.5"/>
  <cols>
    <col min="1" max="1" width="26.375" style="5" customWidth="1"/>
    <col min="2" max="2" width="7.875" style="5" customWidth="1"/>
    <col min="3" max="5" width="8" style="5" customWidth="1"/>
    <col min="6" max="9" width="7.125" style="5" customWidth="1"/>
    <col min="10" max="10" width="9.625" style="5" customWidth="1"/>
    <col min="11" max="12" width="7.125" style="5" customWidth="1"/>
    <col min="13" max="13" width="3.75" style="5" customWidth="1"/>
    <col min="14" max="16384" width="9" style="5"/>
  </cols>
  <sheetData>
    <row r="1" spans="1:14" ht="30.2" customHeight="1">
      <c r="A1" s="1" t="s">
        <v>0</v>
      </c>
      <c r="B1" s="2"/>
      <c r="C1" s="2"/>
      <c r="D1" s="2"/>
      <c r="E1" s="2"/>
      <c r="F1" s="2"/>
      <c r="G1" s="2"/>
      <c r="H1" s="2"/>
      <c r="I1" s="2"/>
      <c r="J1" s="3" t="s">
        <v>1</v>
      </c>
      <c r="K1" s="4"/>
    </row>
    <row r="2" spans="1:14" ht="15" customHeight="1">
      <c r="A2" s="6"/>
      <c r="B2" s="6"/>
      <c r="C2" s="6"/>
      <c r="D2" s="6"/>
      <c r="E2" s="6"/>
      <c r="F2" s="6"/>
      <c r="G2" s="6"/>
      <c r="H2" s="6"/>
      <c r="I2" s="6"/>
      <c r="J2" s="6"/>
      <c r="K2" s="7"/>
    </row>
    <row r="3" spans="1:14" ht="15" customHeight="1">
      <c r="A3" s="8" t="s">
        <v>2</v>
      </c>
      <c r="B3" s="27" t="s">
        <v>3</v>
      </c>
      <c r="C3" s="27"/>
      <c r="D3" s="27"/>
      <c r="E3" s="27"/>
      <c r="F3" s="27"/>
      <c r="G3" s="27"/>
      <c r="H3" s="27"/>
      <c r="I3" s="27"/>
      <c r="J3" s="27"/>
      <c r="K3" s="27"/>
    </row>
    <row r="4" spans="1:14" ht="47.25" customHeight="1">
      <c r="A4" s="9"/>
      <c r="B4" s="10" t="s">
        <v>4</v>
      </c>
      <c r="C4" s="11" t="s">
        <v>5</v>
      </c>
      <c r="D4" s="11" t="s">
        <v>6</v>
      </c>
      <c r="E4" s="11" t="s">
        <v>7</v>
      </c>
      <c r="F4" s="11" t="s">
        <v>8</v>
      </c>
      <c r="G4" s="11" t="s">
        <v>9</v>
      </c>
      <c r="H4" s="11" t="s">
        <v>10</v>
      </c>
      <c r="I4" s="11" t="s">
        <v>11</v>
      </c>
      <c r="J4" s="11" t="s">
        <v>12</v>
      </c>
      <c r="K4" s="11" t="s">
        <v>13</v>
      </c>
    </row>
    <row r="5" spans="1:14" ht="15" customHeight="1">
      <c r="A5" s="12" t="s">
        <v>14</v>
      </c>
      <c r="B5" s="13">
        <v>28532</v>
      </c>
      <c r="C5" s="13">
        <v>16370</v>
      </c>
      <c r="D5" s="13">
        <v>5347</v>
      </c>
      <c r="E5" s="13">
        <v>3463</v>
      </c>
      <c r="F5" s="13">
        <v>1370</v>
      </c>
      <c r="G5" s="13">
        <v>887</v>
      </c>
      <c r="H5" s="13">
        <v>538</v>
      </c>
      <c r="I5" s="13">
        <f>230+75+51+46</f>
        <v>402</v>
      </c>
      <c r="J5" s="13">
        <v>155</v>
      </c>
      <c r="K5" s="13" t="s">
        <v>13</v>
      </c>
      <c r="N5" s="14"/>
    </row>
    <row r="6" spans="1:14" ht="15" customHeight="1">
      <c r="A6" s="15" t="s">
        <v>15</v>
      </c>
      <c r="B6" s="16">
        <v>21</v>
      </c>
      <c r="C6" s="16">
        <v>14</v>
      </c>
      <c r="D6" s="16">
        <v>3</v>
      </c>
      <c r="E6" s="16">
        <v>2</v>
      </c>
      <c r="F6" s="16">
        <v>1</v>
      </c>
      <c r="G6" s="16">
        <v>0</v>
      </c>
      <c r="H6" s="16">
        <v>0</v>
      </c>
      <c r="I6" s="16">
        <v>1</v>
      </c>
      <c r="J6" s="16">
        <v>0</v>
      </c>
      <c r="K6" s="16" t="s">
        <v>13</v>
      </c>
      <c r="N6" s="14"/>
    </row>
    <row r="7" spans="1:14" ht="15" customHeight="1">
      <c r="A7" s="15" t="s">
        <v>16</v>
      </c>
      <c r="B7" s="16">
        <v>1</v>
      </c>
      <c r="C7" s="16">
        <v>1</v>
      </c>
      <c r="D7" s="16">
        <v>0</v>
      </c>
      <c r="E7" s="16">
        <v>0</v>
      </c>
      <c r="F7" s="16">
        <v>0</v>
      </c>
      <c r="G7" s="16">
        <v>0</v>
      </c>
      <c r="H7" s="16">
        <v>0</v>
      </c>
      <c r="I7" s="16">
        <v>0</v>
      </c>
      <c r="J7" s="16">
        <v>0</v>
      </c>
      <c r="K7" s="16" t="s">
        <v>17</v>
      </c>
      <c r="N7" s="14"/>
    </row>
    <row r="8" spans="1:14" ht="15" customHeight="1">
      <c r="A8" s="15" t="s">
        <v>18</v>
      </c>
      <c r="B8" s="16">
        <v>0</v>
      </c>
      <c r="C8" s="16">
        <v>0</v>
      </c>
      <c r="D8" s="16">
        <v>0</v>
      </c>
      <c r="E8" s="16">
        <v>0</v>
      </c>
      <c r="F8" s="16">
        <v>0</v>
      </c>
      <c r="G8" s="16">
        <v>0</v>
      </c>
      <c r="H8" s="16">
        <v>0</v>
      </c>
      <c r="I8" s="16">
        <v>0</v>
      </c>
      <c r="J8" s="16">
        <v>0</v>
      </c>
      <c r="K8" s="16" t="s">
        <v>17</v>
      </c>
      <c r="N8" s="14"/>
    </row>
    <row r="9" spans="1:14" ht="15" customHeight="1">
      <c r="A9" s="15" t="s">
        <v>19</v>
      </c>
      <c r="B9" s="16">
        <v>2160</v>
      </c>
      <c r="C9" s="16">
        <v>1244</v>
      </c>
      <c r="D9" s="16">
        <v>489</v>
      </c>
      <c r="E9" s="16">
        <v>238</v>
      </c>
      <c r="F9" s="16">
        <v>73</v>
      </c>
      <c r="G9" s="16">
        <v>57</v>
      </c>
      <c r="H9" s="16">
        <v>47</v>
      </c>
      <c r="I9" s="16">
        <f>4+5+1</f>
        <v>10</v>
      </c>
      <c r="J9" s="16">
        <v>2</v>
      </c>
      <c r="K9" s="16" t="s">
        <v>17</v>
      </c>
      <c r="N9" s="14"/>
    </row>
    <row r="10" spans="1:14" ht="15" customHeight="1">
      <c r="A10" s="15" t="s">
        <v>20</v>
      </c>
      <c r="B10" s="16">
        <v>3584</v>
      </c>
      <c r="C10" s="16">
        <v>2088</v>
      </c>
      <c r="D10" s="16">
        <v>712</v>
      </c>
      <c r="E10" s="16">
        <v>423</v>
      </c>
      <c r="F10" s="16">
        <v>150</v>
      </c>
      <c r="G10" s="16">
        <v>106</v>
      </c>
      <c r="H10" s="16">
        <v>61</v>
      </c>
      <c r="I10" s="16">
        <f>25+8+2+1</f>
        <v>36</v>
      </c>
      <c r="J10" s="16">
        <v>8</v>
      </c>
      <c r="K10" s="16" t="s">
        <v>13</v>
      </c>
      <c r="N10" s="14"/>
    </row>
    <row r="11" spans="1:14" ht="15" customHeight="1">
      <c r="A11" s="15" t="s">
        <v>21</v>
      </c>
      <c r="B11" s="16">
        <v>21</v>
      </c>
      <c r="C11" s="16">
        <v>10</v>
      </c>
      <c r="D11" s="16">
        <v>3</v>
      </c>
      <c r="E11" s="16">
        <v>3</v>
      </c>
      <c r="F11" s="16">
        <v>1</v>
      </c>
      <c r="G11" s="16">
        <v>0</v>
      </c>
      <c r="H11" s="16">
        <v>1</v>
      </c>
      <c r="I11" s="16">
        <v>1</v>
      </c>
      <c r="J11" s="16">
        <v>2</v>
      </c>
      <c r="K11" s="16" t="s">
        <v>13</v>
      </c>
      <c r="N11" s="14"/>
    </row>
    <row r="12" spans="1:14" ht="15" customHeight="1">
      <c r="A12" s="15" t="s">
        <v>22</v>
      </c>
      <c r="B12" s="16">
        <v>548</v>
      </c>
      <c r="C12" s="16">
        <v>327</v>
      </c>
      <c r="D12" s="16">
        <v>64</v>
      </c>
      <c r="E12" s="16">
        <v>68</v>
      </c>
      <c r="F12" s="16">
        <v>26</v>
      </c>
      <c r="G12" s="16">
        <v>25</v>
      </c>
      <c r="H12" s="16">
        <v>15</v>
      </c>
      <c r="I12" s="16">
        <f>10+1+3+5</f>
        <v>19</v>
      </c>
      <c r="J12" s="16">
        <v>4</v>
      </c>
      <c r="K12" s="16" t="s">
        <v>13</v>
      </c>
      <c r="N12" s="14"/>
    </row>
    <row r="13" spans="1:14" ht="15" customHeight="1">
      <c r="A13" s="15" t="s">
        <v>23</v>
      </c>
      <c r="B13" s="17">
        <v>1296</v>
      </c>
      <c r="C13" s="16">
        <v>385</v>
      </c>
      <c r="D13" s="16">
        <v>215</v>
      </c>
      <c r="E13" s="16">
        <v>247</v>
      </c>
      <c r="F13" s="16">
        <v>120</v>
      </c>
      <c r="G13" s="16">
        <v>117</v>
      </c>
      <c r="H13" s="16">
        <v>95</v>
      </c>
      <c r="I13" s="16">
        <f>55+23+11+13</f>
        <v>102</v>
      </c>
      <c r="J13" s="16">
        <v>15</v>
      </c>
      <c r="K13" s="16" t="s">
        <v>13</v>
      </c>
      <c r="N13" s="14"/>
    </row>
    <row r="14" spans="1:14" ht="15" customHeight="1">
      <c r="A14" s="15" t="s">
        <v>24</v>
      </c>
      <c r="B14" s="16">
        <v>6222</v>
      </c>
      <c r="C14" s="16">
        <v>3222</v>
      </c>
      <c r="D14" s="16">
        <v>1270</v>
      </c>
      <c r="E14" s="16">
        <v>921</v>
      </c>
      <c r="F14" s="16">
        <v>379</v>
      </c>
      <c r="G14" s="16">
        <v>182</v>
      </c>
      <c r="H14" s="16">
        <v>123</v>
      </c>
      <c r="I14" s="16">
        <f>55+12+7+11</f>
        <v>85</v>
      </c>
      <c r="J14" s="16">
        <v>40</v>
      </c>
      <c r="K14" s="16" t="s">
        <v>13</v>
      </c>
      <c r="N14" s="14"/>
    </row>
    <row r="15" spans="1:14" ht="15" customHeight="1">
      <c r="A15" s="15" t="s">
        <v>25</v>
      </c>
      <c r="B15" s="16">
        <v>339</v>
      </c>
      <c r="C15" s="16">
        <v>140</v>
      </c>
      <c r="D15" s="16">
        <v>56</v>
      </c>
      <c r="E15" s="16">
        <v>58</v>
      </c>
      <c r="F15" s="16">
        <v>40</v>
      </c>
      <c r="G15" s="16">
        <v>25</v>
      </c>
      <c r="H15" s="16">
        <v>13</v>
      </c>
      <c r="I15" s="16">
        <f>3+1+0+1</f>
        <v>5</v>
      </c>
      <c r="J15" s="16">
        <v>2</v>
      </c>
      <c r="K15" s="16" t="s">
        <v>13</v>
      </c>
      <c r="N15" s="14"/>
    </row>
    <row r="16" spans="1:14" ht="15" customHeight="1">
      <c r="A16" s="15" t="s">
        <v>26</v>
      </c>
      <c r="B16" s="16">
        <v>3100</v>
      </c>
      <c r="C16" s="16">
        <v>2633</v>
      </c>
      <c r="D16" s="16">
        <v>314</v>
      </c>
      <c r="E16" s="16">
        <v>88</v>
      </c>
      <c r="F16" s="16">
        <v>23</v>
      </c>
      <c r="G16" s="16">
        <v>18</v>
      </c>
      <c r="H16" s="16">
        <v>7</v>
      </c>
      <c r="I16" s="16">
        <f>4+0+0+1</f>
        <v>5</v>
      </c>
      <c r="J16" s="16">
        <v>12</v>
      </c>
      <c r="K16" s="16" t="s">
        <v>17</v>
      </c>
      <c r="N16" s="14"/>
    </row>
    <row r="17" spans="1:14" ht="15" customHeight="1">
      <c r="A17" s="15" t="s">
        <v>27</v>
      </c>
      <c r="B17" s="16">
        <v>1287</v>
      </c>
      <c r="C17" s="16">
        <v>931</v>
      </c>
      <c r="D17" s="16">
        <v>182</v>
      </c>
      <c r="E17" s="16">
        <v>96</v>
      </c>
      <c r="F17" s="16">
        <v>30</v>
      </c>
      <c r="G17" s="16">
        <v>20</v>
      </c>
      <c r="H17" s="16">
        <v>15</v>
      </c>
      <c r="I17" s="16">
        <f>4+2+3+0</f>
        <v>9</v>
      </c>
      <c r="J17" s="16">
        <v>4</v>
      </c>
      <c r="K17" s="16" t="s">
        <v>13</v>
      </c>
      <c r="N17" s="14"/>
    </row>
    <row r="18" spans="1:14" ht="15" customHeight="1">
      <c r="A18" s="15" t="s">
        <v>28</v>
      </c>
      <c r="B18" s="16">
        <v>3223</v>
      </c>
      <c r="C18" s="16">
        <v>1909</v>
      </c>
      <c r="D18" s="16">
        <v>627</v>
      </c>
      <c r="E18" s="16">
        <v>395</v>
      </c>
      <c r="F18" s="16">
        <v>168</v>
      </c>
      <c r="G18" s="16">
        <v>76</v>
      </c>
      <c r="H18" s="16">
        <v>29</v>
      </c>
      <c r="I18" s="16">
        <f>6+3+0+0</f>
        <v>9</v>
      </c>
      <c r="J18" s="16">
        <v>10</v>
      </c>
      <c r="K18" s="16" t="s">
        <v>13</v>
      </c>
      <c r="N18" s="14"/>
    </row>
    <row r="19" spans="1:14" ht="15" customHeight="1">
      <c r="A19" s="15" t="s">
        <v>29</v>
      </c>
      <c r="B19" s="16">
        <v>1859</v>
      </c>
      <c r="C19" s="16">
        <v>1408</v>
      </c>
      <c r="D19" s="16">
        <v>237</v>
      </c>
      <c r="E19" s="16">
        <v>111</v>
      </c>
      <c r="F19" s="16">
        <v>32</v>
      </c>
      <c r="G19" s="16">
        <v>33</v>
      </c>
      <c r="H19" s="16">
        <v>15</v>
      </c>
      <c r="I19" s="16">
        <f>2+2+3+0</f>
        <v>7</v>
      </c>
      <c r="J19" s="16">
        <v>16</v>
      </c>
      <c r="K19" s="16" t="s">
        <v>13</v>
      </c>
      <c r="N19" s="14"/>
    </row>
    <row r="20" spans="1:14" ht="15" customHeight="1">
      <c r="A20" s="15" t="s">
        <v>30</v>
      </c>
      <c r="B20" s="16">
        <v>701</v>
      </c>
      <c r="C20" s="16">
        <v>374</v>
      </c>
      <c r="D20" s="16">
        <v>132</v>
      </c>
      <c r="E20" s="16">
        <v>100</v>
      </c>
      <c r="F20" s="16">
        <v>41</v>
      </c>
      <c r="G20" s="16">
        <v>25</v>
      </c>
      <c r="H20" s="16">
        <v>15</v>
      </c>
      <c r="I20" s="16">
        <f>7+1+0+0</f>
        <v>8</v>
      </c>
      <c r="J20" s="16">
        <v>6</v>
      </c>
      <c r="K20" s="16" t="s">
        <v>13</v>
      </c>
      <c r="N20" s="14"/>
    </row>
    <row r="21" spans="1:14" ht="15" customHeight="1">
      <c r="A21" s="15" t="s">
        <v>31</v>
      </c>
      <c r="B21" s="16">
        <v>2491</v>
      </c>
      <c r="C21" s="16">
        <v>857</v>
      </c>
      <c r="D21" s="16">
        <v>732</v>
      </c>
      <c r="E21" s="16">
        <v>501</v>
      </c>
      <c r="F21" s="16">
        <v>183</v>
      </c>
      <c r="G21" s="16">
        <v>127</v>
      </c>
      <c r="H21" s="16">
        <v>53</v>
      </c>
      <c r="I21" s="16">
        <f>16+5+5+7</f>
        <v>33</v>
      </c>
      <c r="J21" s="16">
        <v>5</v>
      </c>
      <c r="K21" s="16" t="s">
        <v>13</v>
      </c>
      <c r="N21" s="14"/>
    </row>
    <row r="22" spans="1:14" ht="20.100000000000001" customHeight="1">
      <c r="A22" s="15" t="s">
        <v>32</v>
      </c>
      <c r="B22" s="16">
        <v>81</v>
      </c>
      <c r="C22" s="16">
        <v>12</v>
      </c>
      <c r="D22" s="16">
        <v>58</v>
      </c>
      <c r="E22" s="16">
        <v>7</v>
      </c>
      <c r="F22" s="16">
        <v>2</v>
      </c>
      <c r="G22" s="16">
        <v>0</v>
      </c>
      <c r="H22" s="16">
        <v>0</v>
      </c>
      <c r="I22" s="16">
        <f>0+1+1+0</f>
        <v>2</v>
      </c>
      <c r="J22" s="16">
        <v>0</v>
      </c>
      <c r="K22" s="16" t="s">
        <v>17</v>
      </c>
      <c r="N22" s="14"/>
    </row>
    <row r="23" spans="1:14" ht="20.100000000000001" customHeight="1">
      <c r="A23" s="15" t="s">
        <v>33</v>
      </c>
      <c r="B23" s="16">
        <v>1598</v>
      </c>
      <c r="C23" s="16">
        <v>815</v>
      </c>
      <c r="D23" s="16">
        <v>253</v>
      </c>
      <c r="E23" s="16">
        <v>205</v>
      </c>
      <c r="F23" s="16">
        <v>101</v>
      </c>
      <c r="G23" s="16">
        <v>76</v>
      </c>
      <c r="H23" s="16">
        <v>49</v>
      </c>
      <c r="I23" s="16">
        <f>38+11+15+6</f>
        <v>70</v>
      </c>
      <c r="J23" s="16">
        <v>29</v>
      </c>
      <c r="K23" s="16" t="s">
        <v>13</v>
      </c>
      <c r="N23" s="14"/>
    </row>
    <row r="24" spans="1:14" ht="15" customHeight="1">
      <c r="A24" s="15" t="s">
        <v>17</v>
      </c>
      <c r="B24" s="16" t="s">
        <v>13</v>
      </c>
      <c r="C24" s="16" t="s">
        <v>13</v>
      </c>
      <c r="D24" s="16" t="s">
        <v>13</v>
      </c>
      <c r="E24" s="16" t="s">
        <v>13</v>
      </c>
      <c r="F24" s="16" t="s">
        <v>13</v>
      </c>
      <c r="G24" s="16" t="s">
        <v>13</v>
      </c>
      <c r="H24" s="16" t="s">
        <v>13</v>
      </c>
      <c r="I24" s="16" t="s">
        <v>13</v>
      </c>
      <c r="J24" s="16" t="s">
        <v>13</v>
      </c>
      <c r="K24" s="16" t="s">
        <v>13</v>
      </c>
    </row>
    <row r="25" spans="1:14">
      <c r="A25" s="18"/>
      <c r="B25" s="19"/>
      <c r="C25" s="20"/>
      <c r="D25" s="21"/>
      <c r="E25" s="21"/>
      <c r="F25" s="21"/>
      <c r="G25" s="21"/>
      <c r="H25" s="21"/>
      <c r="I25" s="28" t="s">
        <v>34</v>
      </c>
      <c r="J25" s="28"/>
      <c r="K25" s="28"/>
    </row>
    <row r="26" spans="1:14">
      <c r="A26" s="22" t="s">
        <v>35</v>
      </c>
      <c r="B26" s="23"/>
      <c r="C26" s="24"/>
      <c r="D26" s="24"/>
      <c r="E26" s="24"/>
      <c r="F26" s="24"/>
      <c r="G26" s="24"/>
      <c r="H26" s="24"/>
      <c r="I26" s="24"/>
      <c r="J26" s="24"/>
      <c r="K26" s="24"/>
    </row>
    <row r="27" spans="1:14">
      <c r="A27" s="25" t="s">
        <v>36</v>
      </c>
      <c r="B27" s="25"/>
      <c r="C27" s="25"/>
      <c r="D27" s="25"/>
      <c r="E27" s="26"/>
      <c r="F27" s="25"/>
      <c r="G27" s="25"/>
      <c r="H27" s="25"/>
      <c r="I27" s="25"/>
      <c r="J27" s="25"/>
      <c r="K27" s="25"/>
    </row>
  </sheetData>
  <mergeCells count="2">
    <mergeCell ref="B3:K3"/>
    <mergeCell ref="I25:K25"/>
  </mergeCells>
  <phoneticPr fontId="2"/>
  <pageMargins left="0.59055118110236227" right="0.19685039370078741" top="0.39370078740157483" bottom="0.39370078740157483" header="0.51181102362204722" footer="0.51181102362204722"/>
  <pageSetup paperSize="9" scale="90" orientation="portrait" r:id="rId1"/>
  <headerFooter alignWithMargins="0">
    <oddFooter>&amp;L&amp;P&amp;Rシート&amp;A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11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2025-02-13T23:58:26Z</dcterms:created>
  <dcterms:modified xsi:type="dcterms:W3CDTF">2025-02-14T00:02:15Z</dcterms:modified>
</cp:coreProperties>
</file>