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材料＿02財政\excel02財政\"/>
    </mc:Choice>
  </mc:AlternateContent>
  <bookViews>
    <workbookView xWindow="120" yWindow="75" windowWidth="20340" windowHeight="8100" activeTab="5"/>
  </bookViews>
  <sheets>
    <sheet name="(5)ｱ" sheetId="1" r:id="rId1"/>
    <sheet name="(5)ｲ" sheetId="2" r:id="rId2"/>
    <sheet name="(5)ｳ" sheetId="3" r:id="rId3"/>
    <sheet name="(5)ｴ" sheetId="4" r:id="rId4"/>
    <sheet name="(5)ｵa" sheetId="5" r:id="rId5"/>
    <sheet name="(5)ｵb" sheetId="6" r:id="rId6"/>
  </sheets>
  <definedNames>
    <definedName name="_２①_下水道">#REF!</definedName>
    <definedName name="_xlnm._FilterDatabase" localSheetId="2" hidden="1">'(5)ｳ'!$A$6:$WVU$44</definedName>
    <definedName name="itiran">#REF!</definedName>
    <definedName name="_xlnm.Print_Area" localSheetId="0">'(5)ｱ'!$A$1:$G$57</definedName>
    <definedName name="_xlnm.Print_Area" localSheetId="1">'(5)ｲ'!$A$1:$F$42</definedName>
    <definedName name="_xlnm.Print_Area" localSheetId="2">'(5)ｳ'!$A$1:$M$45</definedName>
    <definedName name="_xlnm.Print_Area" localSheetId="3">'(5)ｴ'!$B$2:$I$41</definedName>
    <definedName name="_xlnm.Print_Area" localSheetId="4">'(5)ｵa'!$B$3:$AC$79</definedName>
    <definedName name="_xlnm.Print_Area" localSheetId="5">'(5)ｵb'!$B$1:$Q$52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FilterData" localSheetId="2" hidden="1">'(5)ｳ'!$A$6:$WVU$44</definedName>
    <definedName name="Z_0B6141FA_2B47_4C7C_8EFC_5DC2FB9D0975_.wvu.PrintArea" localSheetId="0" hidden="1">'(5)ｱ'!$A$1:$G$57</definedName>
    <definedName name="Z_0B6141FA_2B47_4C7C_8EFC_5DC2FB9D0975_.wvu.PrintArea" localSheetId="1" hidden="1">'(5)ｲ'!$A$1:$F$42</definedName>
    <definedName name="Z_0B6141FA_2B47_4C7C_8EFC_5DC2FB9D0975_.wvu.PrintArea" localSheetId="2" hidden="1">'(5)ｳ'!$A$1:$M$45</definedName>
    <definedName name="Z_0B6141FA_2B47_4C7C_8EFC_5DC2FB9D0975_.wvu.PrintArea" localSheetId="3" hidden="1">'(5)ｴ'!$B$2:$I$41</definedName>
    <definedName name="Z_0B6141FA_2B47_4C7C_8EFC_5DC2FB9D0975_.wvu.PrintArea" localSheetId="4" hidden="1">'(5)ｵa'!$B$3:$AC$79</definedName>
    <definedName name="Z_0B6141FA_2B47_4C7C_8EFC_5DC2FB9D0975_.wvu.PrintArea" localSheetId="5" hidden="1">'(5)ｵb'!$B$1:$P$51</definedName>
    <definedName name="選択">#REF!</definedName>
  </definedNames>
  <calcPr calcId="152511" calcMode="manual"/>
</workbook>
</file>

<file path=xl/calcChain.xml><?xml version="1.0" encoding="utf-8"?>
<calcChain xmlns="http://schemas.openxmlformats.org/spreadsheetml/2006/main">
  <c r="C6" i="6" l="1"/>
  <c r="D6" i="6"/>
  <c r="E6" i="6"/>
  <c r="F6" i="6"/>
  <c r="G6" i="6"/>
  <c r="H6" i="6"/>
  <c r="H5" i="6" s="1"/>
  <c r="I6" i="6"/>
  <c r="J6" i="6"/>
  <c r="K6" i="6"/>
  <c r="L6" i="6"/>
  <c r="L5" i="6" s="1"/>
  <c r="M6" i="6"/>
  <c r="O6" i="6"/>
  <c r="C7" i="6"/>
  <c r="D7" i="6"/>
  <c r="D5" i="6" s="1"/>
  <c r="E7" i="6"/>
  <c r="F7" i="6"/>
  <c r="F5" i="6" s="1"/>
  <c r="G7" i="6"/>
  <c r="H7" i="6"/>
  <c r="I7" i="6"/>
  <c r="J7" i="6"/>
  <c r="J5" i="6" s="1"/>
  <c r="K7" i="6"/>
  <c r="L7" i="6"/>
  <c r="M7" i="6"/>
  <c r="O7" i="6"/>
  <c r="C8" i="6"/>
  <c r="D8" i="6"/>
  <c r="E8" i="6"/>
  <c r="F8" i="6"/>
  <c r="G8" i="6"/>
  <c r="H8" i="6"/>
  <c r="I8" i="6"/>
  <c r="J8" i="6"/>
  <c r="K8" i="6"/>
  <c r="L8" i="6"/>
  <c r="M8" i="6"/>
  <c r="O8" i="6"/>
  <c r="N9" i="6"/>
  <c r="X9" i="6"/>
  <c r="N10" i="6"/>
  <c r="X10" i="6"/>
  <c r="N11" i="6"/>
  <c r="X11" i="6"/>
  <c r="N12" i="6"/>
  <c r="X12" i="6"/>
  <c r="N13" i="6"/>
  <c r="X13" i="6"/>
  <c r="N14" i="6"/>
  <c r="X14" i="6"/>
  <c r="N15" i="6"/>
  <c r="X15" i="6"/>
  <c r="N16" i="6"/>
  <c r="X16" i="6"/>
  <c r="N17" i="6"/>
  <c r="X17" i="6"/>
  <c r="N18" i="6"/>
  <c r="X18" i="6"/>
  <c r="N19" i="6"/>
  <c r="X19" i="6"/>
  <c r="N20" i="6"/>
  <c r="X20" i="6"/>
  <c r="N21" i="6"/>
  <c r="X21" i="6"/>
  <c r="N22" i="6"/>
  <c r="X22" i="6"/>
  <c r="N23" i="6"/>
  <c r="X23" i="6"/>
  <c r="N24" i="6"/>
  <c r="X24" i="6"/>
  <c r="N25" i="6"/>
  <c r="X25" i="6"/>
  <c r="N26" i="6"/>
  <c r="X26" i="6"/>
  <c r="N27" i="6"/>
  <c r="X27" i="6"/>
  <c r="N28" i="6"/>
  <c r="X28" i="6"/>
  <c r="N29" i="6"/>
  <c r="X29" i="6"/>
  <c r="N30" i="6"/>
  <c r="X30" i="6"/>
  <c r="N31" i="6"/>
  <c r="X31" i="6"/>
  <c r="N32" i="6"/>
  <c r="X32" i="6"/>
  <c r="N33" i="6"/>
  <c r="X33" i="6"/>
  <c r="N34" i="6"/>
  <c r="X34" i="6"/>
  <c r="N35" i="6"/>
  <c r="N7" i="6" s="1"/>
  <c r="X35" i="6"/>
  <c r="N36" i="6"/>
  <c r="X36" i="6"/>
  <c r="N37" i="6"/>
  <c r="X37" i="6"/>
  <c r="N38" i="6"/>
  <c r="X38" i="6"/>
  <c r="N39" i="6"/>
  <c r="X39" i="6"/>
  <c r="N40" i="6"/>
  <c r="X40" i="6"/>
  <c r="N41" i="6"/>
  <c r="X41" i="6"/>
  <c r="N42" i="6"/>
  <c r="X42" i="6"/>
  <c r="N43" i="6"/>
  <c r="X43" i="6"/>
  <c r="N44" i="6"/>
  <c r="X44" i="6"/>
  <c r="N45" i="6"/>
  <c r="X45" i="6"/>
  <c r="N46" i="6"/>
  <c r="X46" i="6"/>
  <c r="N47" i="6"/>
  <c r="X47" i="6"/>
  <c r="N48" i="6"/>
  <c r="X48" i="6"/>
  <c r="N49" i="6"/>
  <c r="X49" i="6"/>
  <c r="N50" i="6"/>
  <c r="X50" i="6"/>
  <c r="N51" i="6"/>
  <c r="D10" i="5"/>
  <c r="D9" i="5" s="1"/>
  <c r="E10" i="5"/>
  <c r="F10" i="5"/>
  <c r="G10" i="5"/>
  <c r="H10" i="5"/>
  <c r="H9" i="5" s="1"/>
  <c r="I10" i="5"/>
  <c r="J10" i="5"/>
  <c r="K10" i="5"/>
  <c r="L10" i="5"/>
  <c r="L9" i="5" s="1"/>
  <c r="M10" i="5"/>
  <c r="N10" i="5"/>
  <c r="O10" i="5"/>
  <c r="P10" i="5"/>
  <c r="P9" i="5" s="1"/>
  <c r="Q10" i="5"/>
  <c r="R10" i="5"/>
  <c r="S10" i="5"/>
  <c r="T10" i="5"/>
  <c r="T9" i="5" s="1"/>
  <c r="U10" i="5"/>
  <c r="V10" i="5"/>
  <c r="W10" i="5"/>
  <c r="X10" i="5"/>
  <c r="X9" i="5" s="1"/>
  <c r="Y10" i="5"/>
  <c r="Z10" i="5"/>
  <c r="AA10" i="5"/>
  <c r="AE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E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E12" i="5"/>
  <c r="AB13" i="5"/>
  <c r="AB14" i="5"/>
  <c r="AF14" i="5" s="1"/>
  <c r="AB15" i="5"/>
  <c r="AF15" i="5" s="1"/>
  <c r="AB16" i="5"/>
  <c r="AF16" i="5" s="1"/>
  <c r="AB17" i="5"/>
  <c r="AF17" i="5" s="1"/>
  <c r="AB18" i="5"/>
  <c r="AF18" i="5" s="1"/>
  <c r="AB19" i="5"/>
  <c r="AF19" i="5" s="1"/>
  <c r="AB20" i="5"/>
  <c r="AF20" i="5" s="1"/>
  <c r="AB21" i="5"/>
  <c r="AF21" i="5" s="1"/>
  <c r="AB22" i="5"/>
  <c r="AF22" i="5" s="1"/>
  <c r="AB23" i="5"/>
  <c r="AF23" i="5" s="1"/>
  <c r="AB24" i="5"/>
  <c r="AF24" i="5" s="1"/>
  <c r="AB25" i="5"/>
  <c r="AF25" i="5" s="1"/>
  <c r="AB26" i="5"/>
  <c r="AF26" i="5" s="1"/>
  <c r="AB27" i="5"/>
  <c r="AF27" i="5" s="1"/>
  <c r="AB28" i="5"/>
  <c r="AF28" i="5" s="1"/>
  <c r="AB29" i="5"/>
  <c r="AF29" i="5" s="1"/>
  <c r="AB30" i="5"/>
  <c r="AF30" i="5" s="1"/>
  <c r="AB31" i="5"/>
  <c r="AF31" i="5" s="1"/>
  <c r="AB32" i="5"/>
  <c r="AF32" i="5" s="1"/>
  <c r="AB33" i="5"/>
  <c r="AF33" i="5" s="1"/>
  <c r="AB34" i="5"/>
  <c r="AF34" i="5" s="1"/>
  <c r="AB35" i="5"/>
  <c r="AF35" i="5" s="1"/>
  <c r="AB36" i="5"/>
  <c r="AF36" i="5" s="1"/>
  <c r="AB37" i="5"/>
  <c r="AF37" i="5" s="1"/>
  <c r="AB38" i="5"/>
  <c r="AF38" i="5" s="1"/>
  <c r="AB39" i="5"/>
  <c r="AF39" i="5" s="1"/>
  <c r="AB40" i="5"/>
  <c r="AF40" i="5" s="1"/>
  <c r="AB41" i="5"/>
  <c r="AF41" i="5" s="1"/>
  <c r="AB42" i="5"/>
  <c r="AF42" i="5" s="1"/>
  <c r="AB43" i="5"/>
  <c r="AF43" i="5" s="1"/>
  <c r="AB44" i="5"/>
  <c r="AF44" i="5" s="1"/>
  <c r="AB45" i="5"/>
  <c r="AF45" i="5" s="1"/>
  <c r="AB46" i="5"/>
  <c r="AF46" i="5" s="1"/>
  <c r="AB47" i="5"/>
  <c r="AF47" i="5" s="1"/>
  <c r="AB48" i="5"/>
  <c r="AF48" i="5" s="1"/>
  <c r="AB49" i="5"/>
  <c r="AF49" i="5" s="1"/>
  <c r="AB50" i="5"/>
  <c r="AF50" i="5" s="1"/>
  <c r="AB51" i="5"/>
  <c r="AF51" i="5" s="1"/>
  <c r="AB52" i="5"/>
  <c r="AB53" i="5"/>
  <c r="AF53" i="5" s="1"/>
  <c r="AB54" i="5"/>
  <c r="AF54" i="5" s="1"/>
  <c r="AB55" i="5"/>
  <c r="AF55" i="5" s="1"/>
  <c r="AB56" i="5"/>
  <c r="AF56" i="5" s="1"/>
  <c r="AB57" i="5"/>
  <c r="AF57" i="5" s="1"/>
  <c r="AB58" i="5"/>
  <c r="AF58" i="5" s="1"/>
  <c r="AB59" i="5"/>
  <c r="AF59" i="5" s="1"/>
  <c r="AB60" i="5"/>
  <c r="AF60" i="5" s="1"/>
  <c r="AB61" i="5"/>
  <c r="AF61" i="5" s="1"/>
  <c r="AB62" i="5"/>
  <c r="AF62" i="5" s="1"/>
  <c r="AB63" i="5"/>
  <c r="AF63" i="5" s="1"/>
  <c r="AB64" i="5"/>
  <c r="AF64" i="5" s="1"/>
  <c r="AB65" i="5"/>
  <c r="AF65" i="5" s="1"/>
  <c r="AB66" i="5"/>
  <c r="AF66" i="5" s="1"/>
  <c r="AB67" i="5"/>
  <c r="AF67" i="5" s="1"/>
  <c r="AB68" i="5"/>
  <c r="AF68" i="5" s="1"/>
  <c r="AB69" i="5"/>
  <c r="AF69" i="5" s="1"/>
  <c r="AB70" i="5"/>
  <c r="AF70" i="5" s="1"/>
  <c r="AB71" i="5"/>
  <c r="AF71" i="5" s="1"/>
  <c r="AB72" i="5"/>
  <c r="AF72" i="5" s="1"/>
  <c r="AB73" i="5"/>
  <c r="AF73" i="5" s="1"/>
  <c r="AB74" i="5"/>
  <c r="AF74" i="5" s="1"/>
  <c r="AB75" i="5"/>
  <c r="AF75" i="5" s="1"/>
  <c r="AB76" i="5"/>
  <c r="AF76" i="5" s="1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E28" i="4"/>
  <c r="G28" i="4"/>
  <c r="H28" i="4"/>
  <c r="G37" i="4"/>
  <c r="H37" i="4"/>
  <c r="F38" i="4"/>
  <c r="F39" i="4"/>
  <c r="F40" i="4"/>
  <c r="F7" i="3"/>
  <c r="F44" i="3" s="1"/>
  <c r="G7" i="3"/>
  <c r="H7" i="3"/>
  <c r="I7" i="3"/>
  <c r="J7" i="3"/>
  <c r="J44" i="3" s="1"/>
  <c r="K7" i="3"/>
  <c r="L7" i="3"/>
  <c r="M7" i="3"/>
  <c r="E8" i="3"/>
  <c r="E9" i="3"/>
  <c r="E10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F27" i="3"/>
  <c r="G27" i="3"/>
  <c r="H27" i="3"/>
  <c r="I27" i="3"/>
  <c r="J27" i="3"/>
  <c r="K27" i="3"/>
  <c r="L27" i="3"/>
  <c r="L44" i="3" s="1"/>
  <c r="M27" i="3"/>
  <c r="E28" i="3"/>
  <c r="E29" i="3"/>
  <c r="E30" i="3"/>
  <c r="E31" i="3"/>
  <c r="E33" i="3"/>
  <c r="E34" i="3"/>
  <c r="E35" i="3"/>
  <c r="E36" i="3"/>
  <c r="E37" i="3"/>
  <c r="E38" i="3"/>
  <c r="E39" i="3"/>
  <c r="E40" i="3"/>
  <c r="E41" i="3"/>
  <c r="E42" i="3"/>
  <c r="E43" i="3"/>
  <c r="H44" i="3"/>
  <c r="C6" i="2"/>
  <c r="E6" i="2" s="1"/>
  <c r="D6" i="2"/>
  <c r="E7" i="2"/>
  <c r="F7" i="2" s="1"/>
  <c r="E8" i="2"/>
  <c r="F8" i="2" s="1"/>
  <c r="E9" i="2"/>
  <c r="F9" i="2"/>
  <c r="E10" i="2"/>
  <c r="F10" i="2"/>
  <c r="E11" i="2"/>
  <c r="F11" i="2" s="1"/>
  <c r="E12" i="2"/>
  <c r="F12" i="2" s="1"/>
  <c r="E13" i="2"/>
  <c r="F13" i="2" s="1"/>
  <c r="E14" i="2"/>
  <c r="F14" i="2" s="1"/>
  <c r="E15" i="2"/>
  <c r="F15" i="2"/>
  <c r="E16" i="2"/>
  <c r="F16" i="2" s="1"/>
  <c r="E17" i="2"/>
  <c r="F17" i="2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/>
  <c r="C24" i="2"/>
  <c r="D24" i="2"/>
  <c r="E24" i="2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/>
  <c r="C31" i="2"/>
  <c r="E31" i="2" s="1"/>
  <c r="D31" i="2"/>
  <c r="E32" i="2"/>
  <c r="F32" i="2"/>
  <c r="E33" i="2"/>
  <c r="F33" i="2"/>
  <c r="E34" i="2"/>
  <c r="F34" i="2"/>
  <c r="E35" i="2"/>
  <c r="F35" i="2" s="1"/>
  <c r="E36" i="2"/>
  <c r="F36" i="2"/>
  <c r="E37" i="2"/>
  <c r="F37" i="2"/>
  <c r="E38" i="2"/>
  <c r="F38" i="2"/>
  <c r="E39" i="2"/>
  <c r="F39" i="2"/>
  <c r="E40" i="2"/>
  <c r="F40" i="2"/>
  <c r="D41" i="2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D32" i="1"/>
  <c r="D47" i="1" s="1"/>
  <c r="E32" i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D46" i="1"/>
  <c r="E46" i="1"/>
  <c r="E47" i="1" s="1"/>
  <c r="E55" i="1" s="1"/>
  <c r="F48" i="1"/>
  <c r="G48" i="1" s="1"/>
  <c r="F49" i="1"/>
  <c r="G49" i="1" s="1"/>
  <c r="F50" i="1"/>
  <c r="G50" i="1"/>
  <c r="F51" i="1"/>
  <c r="G51" i="1" s="1"/>
  <c r="F52" i="1"/>
  <c r="G52" i="1" s="1"/>
  <c r="F53" i="1"/>
  <c r="G53" i="1" s="1"/>
  <c r="D54" i="1"/>
  <c r="F54" i="1" s="1"/>
  <c r="E54" i="1"/>
  <c r="N6" i="6" l="1"/>
  <c r="K5" i="6"/>
  <c r="G5" i="6"/>
  <c r="C5" i="6"/>
  <c r="F46" i="1"/>
  <c r="E32" i="3"/>
  <c r="F37" i="4"/>
  <c r="F28" i="4"/>
  <c r="Z9" i="5"/>
  <c r="V9" i="5"/>
  <c r="R9" i="5"/>
  <c r="N9" i="5"/>
  <c r="J9" i="5"/>
  <c r="F9" i="5"/>
  <c r="N8" i="6"/>
  <c r="M5" i="6"/>
  <c r="I5" i="6"/>
  <c r="E5" i="6"/>
  <c r="E11" i="3"/>
  <c r="E7" i="3" s="1"/>
  <c r="E27" i="3"/>
  <c r="D55" i="1"/>
  <c r="F47" i="1"/>
  <c r="G47" i="1" s="1"/>
  <c r="F32" i="1"/>
  <c r="K44" i="3"/>
  <c r="G44" i="3"/>
  <c r="G54" i="1"/>
  <c r="G32" i="1"/>
  <c r="F24" i="2"/>
  <c r="AB10" i="5"/>
  <c r="AF13" i="5"/>
  <c r="AB11" i="5"/>
  <c r="AF11" i="5" s="1"/>
  <c r="Y9" i="5"/>
  <c r="U9" i="5"/>
  <c r="Q9" i="5"/>
  <c r="M9" i="5"/>
  <c r="I9" i="5"/>
  <c r="E9" i="5"/>
  <c r="G46" i="1"/>
  <c r="F6" i="2"/>
  <c r="M44" i="3"/>
  <c r="I44" i="3"/>
  <c r="AF52" i="5"/>
  <c r="AB12" i="5"/>
  <c r="AF12" i="5" s="1"/>
  <c r="AE9" i="5"/>
  <c r="AF10" i="5"/>
  <c r="C41" i="2"/>
  <c r="F31" i="2"/>
  <c r="AA9" i="5"/>
  <c r="W9" i="5"/>
  <c r="S9" i="5"/>
  <c r="O9" i="5"/>
  <c r="K9" i="5"/>
  <c r="G9" i="5"/>
  <c r="O5" i="6"/>
  <c r="N5" i="6" l="1"/>
  <c r="E44" i="3"/>
  <c r="AF9" i="5"/>
  <c r="AB9" i="5"/>
  <c r="F55" i="1"/>
  <c r="G55" i="1" s="1"/>
  <c r="E41" i="2"/>
  <c r="F41" i="2" s="1"/>
</calcChain>
</file>

<file path=xl/comments1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同意状況一覧　原稿の表5より</t>
        </r>
      </text>
    </comment>
  </commentList>
</comments>
</file>

<file path=xl/comments2.xml><?xml version="1.0" encoding="utf-8"?>
<comments xmlns="http://schemas.openxmlformats.org/spreadsheetml/2006/main">
  <authors>
    <author>東京都</author>
  </authors>
  <commentList>
    <comment ref="F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同意本とあわせるため-0.1した。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F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同意等状況一覧　原稿の表２３より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E3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本表は、決算統計データからコピペした。（財政係より入手）</t>
        </r>
      </text>
    </comment>
    <comment ref="C4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決算本３３表からコピペ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C1" authorId="0" shapeId="0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10月財政事情ヒア
団体への指摘事項（地方債ライン）フォルダ⇒団体別指摘事項ファイル　
⇒○（年度）決算　公営企業シートを　財政事情ヒアシートにコピペ（公営企業決算２４表）東京都:
</t>
        </r>
      </text>
    </comment>
    <comment ref="F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高階さん、寺島さんへ（3.17）
本シートは楽をするために10月財政事情の資料を流用できるようにしました。
　念のため数字だけ確認願います。（決算本とは充てました）</t>
        </r>
      </text>
    </comment>
  </commentList>
</comments>
</file>

<file path=xl/sharedStrings.xml><?xml version="1.0" encoding="utf-8"?>
<sst xmlns="http://schemas.openxmlformats.org/spreadsheetml/2006/main" count="637" uniqueCount="520">
  <si>
    <t>総 合 計</t>
  </si>
  <si>
    <t>一部事務組合 計</t>
    <rPh sb="0" eb="2">
      <t>イチブ</t>
    </rPh>
    <rPh sb="2" eb="4">
      <t>ジム</t>
    </rPh>
    <rPh sb="4" eb="6">
      <t>クミアイ</t>
    </rPh>
    <phoneticPr fontId="4"/>
  </si>
  <si>
    <t>福生病院組合</t>
    <phoneticPr fontId="12"/>
  </si>
  <si>
    <t>阿伎留病院企業団</t>
    <rPh sb="5" eb="7">
      <t>キギョウ</t>
    </rPh>
    <rPh sb="7" eb="8">
      <t>ダン</t>
    </rPh>
    <phoneticPr fontId="12"/>
  </si>
  <si>
    <t>西秋川衛生組合</t>
    <phoneticPr fontId="12"/>
  </si>
  <si>
    <t>小平・村山・大和衛生組合</t>
    <phoneticPr fontId="12"/>
  </si>
  <si>
    <t>西多摩衛生組合</t>
    <phoneticPr fontId="12"/>
  </si>
  <si>
    <t>多摩川衛生組合</t>
    <phoneticPr fontId="12"/>
  </si>
  <si>
    <t>市町村計</t>
  </si>
  <si>
    <t>町 村 計</t>
  </si>
  <si>
    <t xml:space="preserve">小笠原村 </t>
    <phoneticPr fontId="12"/>
  </si>
  <si>
    <t>青ヶ島村</t>
    <phoneticPr fontId="12"/>
  </si>
  <si>
    <t xml:space="preserve">八丈町 </t>
    <phoneticPr fontId="12"/>
  </si>
  <si>
    <t xml:space="preserve">御蔵島村 </t>
    <phoneticPr fontId="12"/>
  </si>
  <si>
    <t xml:space="preserve">三宅村 </t>
    <phoneticPr fontId="12"/>
  </si>
  <si>
    <t>神津島村</t>
    <phoneticPr fontId="12"/>
  </si>
  <si>
    <t xml:space="preserve">新島村 </t>
    <phoneticPr fontId="12"/>
  </si>
  <si>
    <t xml:space="preserve">利島村 </t>
    <phoneticPr fontId="12"/>
  </si>
  <si>
    <t xml:space="preserve">大島町 </t>
    <phoneticPr fontId="12"/>
  </si>
  <si>
    <t xml:space="preserve">奥多摩町 </t>
    <phoneticPr fontId="12"/>
  </si>
  <si>
    <t xml:space="preserve">檜原村 </t>
    <phoneticPr fontId="12"/>
  </si>
  <si>
    <t xml:space="preserve">日の出町 </t>
    <phoneticPr fontId="12"/>
  </si>
  <si>
    <t xml:space="preserve">瑞穂町 </t>
    <phoneticPr fontId="12"/>
  </si>
  <si>
    <t>市    計</t>
  </si>
  <si>
    <t>西東京市</t>
    <rPh sb="0" eb="3">
      <t>ニシトウキョウ</t>
    </rPh>
    <rPh sb="3" eb="4">
      <t>シ</t>
    </rPh>
    <phoneticPr fontId="12"/>
  </si>
  <si>
    <t xml:space="preserve">あきる野市 </t>
    <phoneticPr fontId="12"/>
  </si>
  <si>
    <t xml:space="preserve">羽村市 </t>
    <phoneticPr fontId="12"/>
  </si>
  <si>
    <t>稲城市</t>
    <phoneticPr fontId="12"/>
  </si>
  <si>
    <t xml:space="preserve">多摩市 </t>
    <phoneticPr fontId="12"/>
  </si>
  <si>
    <t>武蔵村山市</t>
    <phoneticPr fontId="12"/>
  </si>
  <si>
    <t>東久留米市</t>
    <phoneticPr fontId="12"/>
  </si>
  <si>
    <t xml:space="preserve">清瀬市 </t>
    <phoneticPr fontId="12"/>
  </si>
  <si>
    <t xml:space="preserve">東大和市 </t>
    <phoneticPr fontId="12"/>
  </si>
  <si>
    <t xml:space="preserve">狛江市 </t>
    <phoneticPr fontId="12"/>
  </si>
  <si>
    <t xml:space="preserve">福生市 </t>
    <phoneticPr fontId="12"/>
  </si>
  <si>
    <t xml:space="preserve">国立市 </t>
    <phoneticPr fontId="12"/>
  </si>
  <si>
    <t xml:space="preserve">国分寺市 </t>
    <phoneticPr fontId="12"/>
  </si>
  <si>
    <t xml:space="preserve">東村山市 </t>
    <phoneticPr fontId="12"/>
  </si>
  <si>
    <t xml:space="preserve">日野市 </t>
    <phoneticPr fontId="12"/>
  </si>
  <si>
    <t xml:space="preserve">小平市 </t>
    <phoneticPr fontId="12"/>
  </si>
  <si>
    <t xml:space="preserve">小金井市 </t>
    <phoneticPr fontId="12"/>
  </si>
  <si>
    <t>町田市</t>
    <phoneticPr fontId="12"/>
  </si>
  <si>
    <t xml:space="preserve">調布市 </t>
    <phoneticPr fontId="12"/>
  </si>
  <si>
    <t>昭島市</t>
    <phoneticPr fontId="12"/>
  </si>
  <si>
    <t>府中市</t>
    <phoneticPr fontId="12"/>
  </si>
  <si>
    <t xml:space="preserve">青梅市 </t>
    <phoneticPr fontId="12"/>
  </si>
  <si>
    <t xml:space="preserve">三鷹市 </t>
    <phoneticPr fontId="12"/>
  </si>
  <si>
    <t xml:space="preserve">武蔵野市 </t>
    <phoneticPr fontId="12"/>
  </si>
  <si>
    <t>立川市</t>
    <rPh sb="0" eb="2">
      <t>タチカワ</t>
    </rPh>
    <rPh sb="2" eb="3">
      <t>シ</t>
    </rPh>
    <phoneticPr fontId="12"/>
  </si>
  <si>
    <t xml:space="preserve">八王子市 </t>
    <phoneticPr fontId="12"/>
  </si>
  <si>
    <t>C/B</t>
    <phoneticPr fontId="16"/>
  </si>
  <si>
    <t>C=A-B</t>
    <phoneticPr fontId="12"/>
  </si>
  <si>
    <t>B</t>
    <phoneticPr fontId="12"/>
  </si>
  <si>
    <t>A</t>
    <phoneticPr fontId="12"/>
  </si>
  <si>
    <t>団体名</t>
  </si>
  <si>
    <t>増減率</t>
    <phoneticPr fontId="16"/>
  </si>
  <si>
    <t xml:space="preserve"> 増　減</t>
    <phoneticPr fontId="12"/>
  </si>
  <si>
    <r>
      <rPr>
        <sz val="12"/>
        <color rgb="FFFF0000"/>
        <rFont val="ＭＳ Ｐ明朝"/>
        <family val="1"/>
        <charset val="128"/>
      </rPr>
      <t>２７</t>
    </r>
    <r>
      <rPr>
        <sz val="12"/>
        <rFont val="ＭＳ Ｐ明朝"/>
        <family val="1"/>
        <charset val="128"/>
      </rPr>
      <t>年度</t>
    </r>
    <rPh sb="2" eb="4">
      <t>ネンド</t>
    </rPh>
    <phoneticPr fontId="16"/>
  </si>
  <si>
    <r>
      <rPr>
        <sz val="12"/>
        <color rgb="FFFF0000"/>
        <rFont val="ＭＳ Ｐ明朝"/>
        <family val="1"/>
        <charset val="128"/>
      </rPr>
      <t>２８</t>
    </r>
    <r>
      <rPr>
        <sz val="12"/>
        <rFont val="ＭＳ Ｐ明朝"/>
        <family val="1"/>
        <charset val="128"/>
      </rPr>
      <t>年度</t>
    </r>
    <rPh sb="2" eb="4">
      <t>ネンド</t>
    </rPh>
    <phoneticPr fontId="16"/>
  </si>
  <si>
    <t>同意等額</t>
    <rPh sb="0" eb="3">
      <t>ドウイトウ</t>
    </rPh>
    <rPh sb="3" eb="4">
      <t>ガク</t>
    </rPh>
    <phoneticPr fontId="12"/>
  </si>
  <si>
    <t xml:space="preserve">            　　　(単位：百万円、％)</t>
    <rPh sb="19" eb="21">
      <t>ヒャクマン</t>
    </rPh>
    <phoneticPr fontId="16"/>
  </si>
  <si>
    <r>
      <t>　　ア　平成</t>
    </r>
    <r>
      <rPr>
        <sz val="11"/>
        <color rgb="FFFF0000"/>
        <rFont val="ＭＳ Ｐ明朝"/>
        <family val="1"/>
        <charset val="128"/>
      </rPr>
      <t>２８</t>
    </r>
    <r>
      <rPr>
        <sz val="11"/>
        <rFont val="ＭＳ Ｐ明朝"/>
        <family val="1"/>
        <charset val="128"/>
      </rPr>
      <t>年度市町村債団体別同意等額調</t>
    </r>
    <rPh sb="4" eb="6">
      <t>ヘイセイ</t>
    </rPh>
    <rPh sb="8" eb="10">
      <t>ネンド</t>
    </rPh>
    <rPh sb="10" eb="13">
      <t>シチョウソン</t>
    </rPh>
    <rPh sb="13" eb="14">
      <t>サイ</t>
    </rPh>
    <rPh sb="14" eb="16">
      <t>ダンタイ</t>
    </rPh>
    <rPh sb="16" eb="17">
      <t>ベツ</t>
    </rPh>
    <rPh sb="17" eb="19">
      <t>ドウイ</t>
    </rPh>
    <rPh sb="19" eb="20">
      <t>トウ</t>
    </rPh>
    <rPh sb="20" eb="21">
      <t>ガク</t>
    </rPh>
    <rPh sb="21" eb="22">
      <t>シラ</t>
    </rPh>
    <phoneticPr fontId="12"/>
  </si>
  <si>
    <t>（５）　市町村債及び区市町村振興基金（市町村分）</t>
    <phoneticPr fontId="18"/>
  </si>
  <si>
    <t>合    　　　　 計</t>
    <phoneticPr fontId="12"/>
  </si>
  <si>
    <t>借換債（公的資金補償金免除繰上償還）</t>
    <phoneticPr fontId="12"/>
  </si>
  <si>
    <t>借換債（通常分）</t>
    <rPh sb="4" eb="6">
      <t>ツウジョウ</t>
    </rPh>
    <rPh sb="6" eb="7">
      <t>ブン</t>
    </rPh>
    <phoneticPr fontId="12"/>
  </si>
  <si>
    <t>減収補塡債</t>
    <rPh sb="1" eb="2">
      <t>オサム</t>
    </rPh>
    <rPh sb="3" eb="4">
      <t>ウズ</t>
    </rPh>
    <phoneticPr fontId="12"/>
  </si>
  <si>
    <t>国の予算等貸付金債</t>
    <rPh sb="0" eb="1">
      <t>クニ</t>
    </rPh>
    <rPh sb="2" eb="3">
      <t>ヨ</t>
    </rPh>
    <rPh sb="3" eb="4">
      <t>ザン</t>
    </rPh>
    <rPh sb="4" eb="5">
      <t>トウ</t>
    </rPh>
    <rPh sb="5" eb="6">
      <t>カシ</t>
    </rPh>
    <rPh sb="6" eb="7">
      <t>ヅケ</t>
    </rPh>
    <rPh sb="7" eb="8">
      <t>キン</t>
    </rPh>
    <rPh sb="8" eb="9">
      <t>サイ</t>
    </rPh>
    <phoneticPr fontId="12"/>
  </si>
  <si>
    <t>退職手当債</t>
    <rPh sb="0" eb="1">
      <t>タイ</t>
    </rPh>
    <rPh sb="1" eb="2">
      <t>ショク</t>
    </rPh>
    <rPh sb="2" eb="3">
      <t>テ</t>
    </rPh>
    <rPh sb="3" eb="4">
      <t>トウ</t>
    </rPh>
    <phoneticPr fontId="12"/>
  </si>
  <si>
    <t>臨時財政対策債</t>
    <phoneticPr fontId="12"/>
  </si>
  <si>
    <t>特定被災地方公共団体借換債</t>
    <phoneticPr fontId="12"/>
  </si>
  <si>
    <t>被災施設借換債</t>
    <phoneticPr fontId="12"/>
  </si>
  <si>
    <t>公営企業借換債</t>
    <rPh sb="0" eb="2">
      <t>コウエイ</t>
    </rPh>
    <rPh sb="2" eb="4">
      <t>キギョウ</t>
    </rPh>
    <rPh sb="4" eb="7">
      <t>カリカエサイ</t>
    </rPh>
    <rPh sb="6" eb="7">
      <t>サイ</t>
    </rPh>
    <phoneticPr fontId="12"/>
  </si>
  <si>
    <t>その他の地方債</t>
    <rPh sb="2" eb="3">
      <t>タ</t>
    </rPh>
    <rPh sb="4" eb="6">
      <t>チホウ</t>
    </rPh>
    <rPh sb="6" eb="7">
      <t>サイ</t>
    </rPh>
    <phoneticPr fontId="12"/>
  </si>
  <si>
    <t>観光その他事業</t>
    <rPh sb="0" eb="2">
      <t>カンコウ</t>
    </rPh>
    <rPh sb="4" eb="5">
      <t>タ</t>
    </rPh>
    <phoneticPr fontId="12"/>
  </si>
  <si>
    <t>下水道事業</t>
    <phoneticPr fontId="12"/>
  </si>
  <si>
    <t>地域開発事業</t>
    <phoneticPr fontId="12"/>
  </si>
  <si>
    <t>病院事業・介護サービス事業</t>
    <phoneticPr fontId="12"/>
  </si>
  <si>
    <t>水道事業（簡易水道事業）</t>
    <rPh sb="0" eb="2">
      <t>スイドウ</t>
    </rPh>
    <rPh sb="2" eb="4">
      <t>ジギョウ</t>
    </rPh>
    <rPh sb="5" eb="7">
      <t>カンイ</t>
    </rPh>
    <rPh sb="7" eb="9">
      <t>スイドウ</t>
    </rPh>
    <rPh sb="9" eb="11">
      <t>ジギョウ</t>
    </rPh>
    <phoneticPr fontId="12"/>
  </si>
  <si>
    <t>水道事業（上水道事業）</t>
    <rPh sb="5" eb="6">
      <t>ウエ</t>
    </rPh>
    <rPh sb="6" eb="8">
      <t>スイドウ</t>
    </rPh>
    <rPh sb="8" eb="10">
      <t>ジギョウ</t>
    </rPh>
    <phoneticPr fontId="12"/>
  </si>
  <si>
    <t xml:space="preserve"> 公 営 企 業 債</t>
    <phoneticPr fontId="12"/>
  </si>
  <si>
    <t>公共用地先行取得等事業</t>
    <phoneticPr fontId="12"/>
  </si>
  <si>
    <t>辺地及び過疎対策事業</t>
    <phoneticPr fontId="12"/>
  </si>
  <si>
    <t>一般単独（緊急防災・減災事業）</t>
    <rPh sb="0" eb="2">
      <t>ジギョウ</t>
    </rPh>
    <rPh sb="5" eb="7">
      <t>キンキュウ</t>
    </rPh>
    <rPh sb="7" eb="9">
      <t>ボウサイ</t>
    </rPh>
    <rPh sb="10" eb="12">
      <t>ゲンサイ</t>
    </rPh>
    <rPh sb="12" eb="14">
      <t>ジギョウ</t>
    </rPh>
    <phoneticPr fontId="12"/>
  </si>
  <si>
    <t>一般単独（地方道路等整備事業）</t>
    <phoneticPr fontId="12"/>
  </si>
  <si>
    <t>一般単独（防災対策事業）</t>
    <rPh sb="0" eb="2">
      <t>ジギョウ</t>
    </rPh>
    <rPh sb="5" eb="7">
      <t>ボウサイ</t>
    </rPh>
    <phoneticPr fontId="12"/>
  </si>
  <si>
    <t>一般単独（地域活性化事業）</t>
    <rPh sb="0" eb="2">
      <t>ジギョウ</t>
    </rPh>
    <rPh sb="5" eb="6">
      <t>チ</t>
    </rPh>
    <rPh sb="6" eb="7">
      <t>イキ</t>
    </rPh>
    <phoneticPr fontId="12"/>
  </si>
  <si>
    <t>一般単独（一般事業・第三セクター等改革推進債）</t>
    <rPh sb="0" eb="2">
      <t>ジギョウ</t>
    </rPh>
    <rPh sb="10" eb="11">
      <t>ダイ</t>
    </rPh>
    <rPh sb="11" eb="12">
      <t>サン</t>
    </rPh>
    <rPh sb="16" eb="17">
      <t>ナド</t>
    </rPh>
    <rPh sb="17" eb="19">
      <t>カイカク</t>
    </rPh>
    <rPh sb="19" eb="21">
      <t>スイシン</t>
    </rPh>
    <rPh sb="21" eb="22">
      <t>サイ</t>
    </rPh>
    <phoneticPr fontId="12"/>
  </si>
  <si>
    <t>一般単独（一般事業・一般分）</t>
    <rPh sb="0" eb="2">
      <t>ジギョウ</t>
    </rPh>
    <rPh sb="10" eb="12">
      <t>イッパン</t>
    </rPh>
    <rPh sb="12" eb="13">
      <t>ブン</t>
    </rPh>
    <phoneticPr fontId="12"/>
  </si>
  <si>
    <t>教育・福祉（施設整備事業（一般財源化分））</t>
    <rPh sb="0" eb="2">
      <t>キョウイク</t>
    </rPh>
    <rPh sb="3" eb="5">
      <t>フクシ</t>
    </rPh>
    <rPh sb="6" eb="8">
      <t>シセツ</t>
    </rPh>
    <rPh sb="8" eb="12">
      <t>セイビジギョウ</t>
    </rPh>
    <rPh sb="13" eb="15">
      <t>イッパン</t>
    </rPh>
    <rPh sb="15" eb="18">
      <t>ザイゲンカ</t>
    </rPh>
    <rPh sb="18" eb="19">
      <t>ブン</t>
    </rPh>
    <phoneticPr fontId="16"/>
  </si>
  <si>
    <t>教育・福祉（一般補助施設整備等事業）</t>
    <rPh sb="0" eb="2">
      <t>キョウイク</t>
    </rPh>
    <rPh sb="3" eb="5">
      <t>フクシ</t>
    </rPh>
    <rPh sb="6" eb="8">
      <t>イッパン</t>
    </rPh>
    <rPh sb="8" eb="10">
      <t>ホジョ</t>
    </rPh>
    <rPh sb="10" eb="12">
      <t>シセツ</t>
    </rPh>
    <rPh sb="12" eb="14">
      <t>セイビ</t>
    </rPh>
    <rPh sb="14" eb="15">
      <t>ナド</t>
    </rPh>
    <rPh sb="15" eb="17">
      <t>ジギョウ</t>
    </rPh>
    <phoneticPr fontId="16"/>
  </si>
  <si>
    <t>教育・福祉（一般廃棄物処理事業）</t>
    <rPh sb="0" eb="2">
      <t>キョウイク</t>
    </rPh>
    <rPh sb="3" eb="5">
      <t>フクシ</t>
    </rPh>
    <rPh sb="6" eb="8">
      <t>イッパン</t>
    </rPh>
    <rPh sb="8" eb="11">
      <t>ハイキブツ</t>
    </rPh>
    <rPh sb="11" eb="13">
      <t>ショリ</t>
    </rPh>
    <rPh sb="13" eb="15">
      <t>ジギョウ</t>
    </rPh>
    <phoneticPr fontId="16"/>
  </si>
  <si>
    <t>教育・福祉（社会福祉施設整備事業）</t>
    <rPh sb="0" eb="2">
      <t>キョウイク</t>
    </rPh>
    <rPh sb="3" eb="5">
      <t>フクシ</t>
    </rPh>
    <rPh sb="6" eb="8">
      <t>シャカイ</t>
    </rPh>
    <rPh sb="8" eb="10">
      <t>フクシ</t>
    </rPh>
    <rPh sb="10" eb="12">
      <t>シセツ</t>
    </rPh>
    <rPh sb="12" eb="14">
      <t>セイビ</t>
    </rPh>
    <rPh sb="14" eb="16">
      <t>ジギョウ</t>
    </rPh>
    <phoneticPr fontId="16"/>
  </si>
  <si>
    <t>教育・福祉（学校教育施設等整備事業）</t>
    <rPh sb="0" eb="2">
      <t>キョウイク</t>
    </rPh>
    <rPh sb="3" eb="5">
      <t>フクシ</t>
    </rPh>
    <rPh sb="6" eb="8">
      <t>ガッコウ</t>
    </rPh>
    <rPh sb="8" eb="10">
      <t>キョウイク</t>
    </rPh>
    <rPh sb="10" eb="12">
      <t>シセツ</t>
    </rPh>
    <rPh sb="12" eb="13">
      <t>ナド</t>
    </rPh>
    <rPh sb="13" eb="15">
      <t>セイビ</t>
    </rPh>
    <rPh sb="15" eb="17">
      <t>ジギョウ</t>
    </rPh>
    <phoneticPr fontId="16"/>
  </si>
  <si>
    <t>全国防災事業</t>
    <rPh sb="0" eb="2">
      <t>ゼンコク</t>
    </rPh>
    <rPh sb="2" eb="4">
      <t>ボウサイ</t>
    </rPh>
    <rPh sb="4" eb="6">
      <t>ジギョウ</t>
    </rPh>
    <phoneticPr fontId="16"/>
  </si>
  <si>
    <t>災害復旧事業</t>
    <phoneticPr fontId="12"/>
  </si>
  <si>
    <t>公営住宅建設事業</t>
    <phoneticPr fontId="12"/>
  </si>
  <si>
    <t>公共事業等</t>
    <rPh sb="4" eb="5">
      <t>トウ</t>
    </rPh>
    <phoneticPr fontId="12"/>
  </si>
  <si>
    <t xml:space="preserve"> 一 般 会 計 債</t>
    <phoneticPr fontId="12"/>
  </si>
  <si>
    <t>C/B</t>
    <phoneticPr fontId="12"/>
  </si>
  <si>
    <t>C=A-B</t>
    <phoneticPr fontId="12"/>
  </si>
  <si>
    <t>B</t>
    <phoneticPr fontId="12"/>
  </si>
  <si>
    <t>A</t>
    <phoneticPr fontId="12"/>
  </si>
  <si>
    <t>事  業  債</t>
    <phoneticPr fontId="12"/>
  </si>
  <si>
    <t xml:space="preserve"> 増減率</t>
  </si>
  <si>
    <t>増  減</t>
  </si>
  <si>
    <r>
      <rPr>
        <sz val="11"/>
        <color rgb="FFFF0000"/>
        <rFont val="ＭＳ Ｐ明朝"/>
        <family val="1"/>
        <charset val="128"/>
      </rPr>
      <t>２７</t>
    </r>
    <r>
      <rPr>
        <sz val="11"/>
        <rFont val="ＭＳ Ｐ明朝"/>
        <family val="1"/>
        <charset val="128"/>
      </rPr>
      <t>年度</t>
    </r>
    <rPh sb="2" eb="4">
      <t>ネンド</t>
    </rPh>
    <phoneticPr fontId="12"/>
  </si>
  <si>
    <r>
      <rPr>
        <sz val="11"/>
        <color rgb="FFFF0000"/>
        <rFont val="ＭＳ Ｐ明朝"/>
        <family val="1"/>
        <charset val="128"/>
      </rPr>
      <t>２８</t>
    </r>
    <r>
      <rPr>
        <sz val="11"/>
        <rFont val="ＭＳ Ｐ明朝"/>
        <family val="1"/>
        <charset val="128"/>
      </rPr>
      <t>年度</t>
    </r>
    <rPh sb="2" eb="4">
      <t>ネンド</t>
    </rPh>
    <phoneticPr fontId="12"/>
  </si>
  <si>
    <t>同意等額</t>
    <rPh sb="0" eb="2">
      <t>ドウイ</t>
    </rPh>
    <rPh sb="2" eb="3">
      <t>トウ</t>
    </rPh>
    <rPh sb="3" eb="4">
      <t>ガク</t>
    </rPh>
    <phoneticPr fontId="18"/>
  </si>
  <si>
    <t xml:space="preserve">                 (単位：百万円、％)</t>
    <phoneticPr fontId="12"/>
  </si>
  <si>
    <r>
      <t>イ　平成</t>
    </r>
    <r>
      <rPr>
        <sz val="12"/>
        <color rgb="FFFF0000"/>
        <rFont val="ＭＳ Ｐ明朝"/>
        <family val="1"/>
        <charset val="128"/>
      </rPr>
      <t>２８</t>
    </r>
    <r>
      <rPr>
        <sz val="12"/>
        <rFont val="ＭＳ Ｐ明朝"/>
        <family val="1"/>
        <charset val="128"/>
      </rPr>
      <t>年度市町村債事業別同意等額調</t>
    </r>
    <rPh sb="2" eb="4">
      <t>ヘイセイ</t>
    </rPh>
    <rPh sb="6" eb="8">
      <t>ネンド</t>
    </rPh>
    <rPh sb="8" eb="11">
      <t>シチョウソン</t>
    </rPh>
    <rPh sb="11" eb="12">
      <t>サイ</t>
    </rPh>
    <rPh sb="12" eb="14">
      <t>ジギョウ</t>
    </rPh>
    <rPh sb="14" eb="15">
      <t>ベツ</t>
    </rPh>
    <rPh sb="15" eb="17">
      <t>ドウイ</t>
    </rPh>
    <rPh sb="17" eb="18">
      <t>トウ</t>
    </rPh>
    <rPh sb="18" eb="19">
      <t>ガク</t>
    </rPh>
    <rPh sb="19" eb="20">
      <t>シラ</t>
    </rPh>
    <phoneticPr fontId="12"/>
  </si>
  <si>
    <t>合計</t>
    <phoneticPr fontId="12"/>
  </si>
  <si>
    <t>８  借換債（通常分）</t>
    <rPh sb="3" eb="5">
      <t>カリカ</t>
    </rPh>
    <phoneticPr fontId="46"/>
  </si>
  <si>
    <t>７  減収補塡債</t>
    <rPh sb="4" eb="5">
      <t>シュウ</t>
    </rPh>
    <rPh sb="6" eb="7">
      <t>ウズ</t>
    </rPh>
    <phoneticPr fontId="46"/>
  </si>
  <si>
    <t>６　国の予算等貸付金債</t>
    <rPh sb="2" eb="3">
      <t>クニ</t>
    </rPh>
    <rPh sb="4" eb="6">
      <t>ヨサン</t>
    </rPh>
    <rPh sb="6" eb="7">
      <t>トウ</t>
    </rPh>
    <rPh sb="7" eb="9">
      <t>カシツケ</t>
    </rPh>
    <rPh sb="9" eb="10">
      <t>キン</t>
    </rPh>
    <rPh sb="10" eb="11">
      <t>サイ</t>
    </rPh>
    <phoneticPr fontId="46"/>
  </si>
  <si>
    <t>５  退職手当債</t>
    <rPh sb="3" eb="5">
      <t>タイショク</t>
    </rPh>
    <rPh sb="5" eb="7">
      <t>テアテ</t>
    </rPh>
    <rPh sb="7" eb="8">
      <t>サイ</t>
    </rPh>
    <phoneticPr fontId="46"/>
  </si>
  <si>
    <t>４  臨時財政対策債</t>
    <rPh sb="3" eb="5">
      <t>リンジ</t>
    </rPh>
    <rPh sb="5" eb="7">
      <t>ザイセイ</t>
    </rPh>
    <rPh sb="7" eb="9">
      <t>タイサク</t>
    </rPh>
    <rPh sb="9" eb="10">
      <t>サイ</t>
    </rPh>
    <phoneticPr fontId="46"/>
  </si>
  <si>
    <t>３　被災施設借換債</t>
    <rPh sb="2" eb="4">
      <t>ヒサイ</t>
    </rPh>
    <rPh sb="4" eb="6">
      <t>シセツ</t>
    </rPh>
    <rPh sb="6" eb="8">
      <t>カリカエ</t>
    </rPh>
    <rPh sb="8" eb="9">
      <t>サイ</t>
    </rPh>
    <phoneticPr fontId="46"/>
  </si>
  <si>
    <t>(６)観光その他事業</t>
    <rPh sb="3" eb="5">
      <t>カンコウ</t>
    </rPh>
    <rPh sb="7" eb="8">
      <t>タ</t>
    </rPh>
    <phoneticPr fontId="12"/>
  </si>
  <si>
    <t>エ　特定地域生活排水処理施設</t>
    <rPh sb="2" eb="4">
      <t>トクテイ</t>
    </rPh>
    <rPh sb="4" eb="6">
      <t>チイキ</t>
    </rPh>
    <rPh sb="6" eb="8">
      <t>セイカツ</t>
    </rPh>
    <rPh sb="8" eb="10">
      <t>ハイスイ</t>
    </rPh>
    <rPh sb="10" eb="12">
      <t>ショリ</t>
    </rPh>
    <rPh sb="12" eb="14">
      <t>シセツ</t>
    </rPh>
    <phoneticPr fontId="12"/>
  </si>
  <si>
    <t>ウ　流域下水道</t>
    <rPh sb="2" eb="4">
      <t>リュウイキ</t>
    </rPh>
    <rPh sb="4" eb="7">
      <t>ゲスイドウ</t>
    </rPh>
    <phoneticPr fontId="12"/>
  </si>
  <si>
    <t>イ　特定環境保全公共下水道</t>
    <rPh sb="2" eb="4">
      <t>トクテイ</t>
    </rPh>
    <rPh sb="4" eb="6">
      <t>カンキョウ</t>
    </rPh>
    <rPh sb="6" eb="8">
      <t>ホゼン</t>
    </rPh>
    <rPh sb="8" eb="10">
      <t>コウキョウ</t>
    </rPh>
    <rPh sb="10" eb="13">
      <t>ゲスイドウ</t>
    </rPh>
    <phoneticPr fontId="12"/>
  </si>
  <si>
    <t>ア　公共下水道</t>
    <rPh sb="2" eb="4">
      <t>コウキョウ</t>
    </rPh>
    <rPh sb="4" eb="7">
      <t>ゲスイドウ</t>
    </rPh>
    <phoneticPr fontId="12"/>
  </si>
  <si>
    <t>(５)下水道事業</t>
    <phoneticPr fontId="12"/>
  </si>
  <si>
    <t>(４)地域開発事業</t>
    <phoneticPr fontId="12"/>
  </si>
  <si>
    <t>(３)病院事業・介護サービス事業</t>
    <rPh sb="5" eb="7">
      <t>ジギョウ</t>
    </rPh>
    <phoneticPr fontId="12"/>
  </si>
  <si>
    <t>(２)簡易水道事業</t>
  </si>
  <si>
    <t>(１)上水道事業</t>
  </si>
  <si>
    <t>２　公営企業債</t>
    <phoneticPr fontId="12"/>
  </si>
  <si>
    <t>(８)公共用地先行取得等事業</t>
  </si>
  <si>
    <r>
      <rPr>
        <sz val="11"/>
        <color rgb="FFFF0000"/>
        <rFont val="ＭＳ Ｐ明朝"/>
        <family val="1"/>
        <charset val="128"/>
      </rPr>
      <t>(７)</t>
    </r>
    <r>
      <rPr>
        <sz val="11"/>
        <rFont val="ＭＳ Ｐ明朝"/>
        <family val="1"/>
        <charset val="128"/>
      </rPr>
      <t>公共用地先行取得等事業</t>
    </r>
    <phoneticPr fontId="12"/>
  </si>
  <si>
    <t>(７)辺地及び過疎対策事業</t>
  </si>
  <si>
    <r>
      <rPr>
        <sz val="11"/>
        <color rgb="FFFF0000"/>
        <rFont val="ＭＳ Ｐ明朝"/>
        <family val="1"/>
        <charset val="128"/>
      </rPr>
      <t>(６)</t>
    </r>
    <r>
      <rPr>
        <sz val="11"/>
        <rFont val="ＭＳ Ｐ明朝"/>
        <family val="1"/>
        <charset val="128"/>
      </rPr>
      <t>辺地及び過疎対策事業</t>
    </r>
    <phoneticPr fontId="12"/>
  </si>
  <si>
    <t>カ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46"/>
  </si>
  <si>
    <t>オ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2"/>
  </si>
  <si>
    <t>エ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46"/>
  </si>
  <si>
    <t>エ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12"/>
  </si>
  <si>
    <t>ウ　防災対策事業</t>
    <rPh sb="2" eb="4">
      <t>ボウサイ</t>
    </rPh>
    <rPh sb="4" eb="6">
      <t>タイサク</t>
    </rPh>
    <rPh sb="6" eb="8">
      <t>ジギョウ</t>
    </rPh>
    <phoneticPr fontId="46"/>
  </si>
  <si>
    <t>ウ　防災対策事業</t>
    <rPh sb="2" eb="4">
      <t>ボウサイ</t>
    </rPh>
    <rPh sb="4" eb="6">
      <t>タイサク</t>
    </rPh>
    <rPh sb="6" eb="8">
      <t>ジギョウ</t>
    </rPh>
    <phoneticPr fontId="12"/>
  </si>
  <si>
    <t>イ　地域活性化事業</t>
    <rPh sb="2" eb="4">
      <t>チイキ</t>
    </rPh>
    <rPh sb="4" eb="7">
      <t>カッセイカ</t>
    </rPh>
    <rPh sb="7" eb="9">
      <t>ジギョウ</t>
    </rPh>
    <phoneticPr fontId="46"/>
  </si>
  <si>
    <t>イ　地域活性化事業</t>
    <rPh sb="2" eb="4">
      <t>チイキ</t>
    </rPh>
    <rPh sb="4" eb="7">
      <t>カッセイカ</t>
    </rPh>
    <rPh sb="7" eb="9">
      <t>ジギョウ</t>
    </rPh>
    <phoneticPr fontId="12"/>
  </si>
  <si>
    <t>ア　一般事業</t>
  </si>
  <si>
    <t>ア　一般事業</t>
    <phoneticPr fontId="12"/>
  </si>
  <si>
    <t>(６)一般単独事業</t>
  </si>
  <si>
    <r>
      <rPr>
        <sz val="11"/>
        <color rgb="FFFF0000"/>
        <rFont val="ＭＳ Ｐ明朝"/>
        <family val="1"/>
        <charset val="128"/>
      </rPr>
      <t>(５)</t>
    </r>
    <r>
      <rPr>
        <sz val="11"/>
        <rFont val="ＭＳ Ｐ明朝"/>
        <family val="1"/>
        <charset val="128"/>
      </rPr>
      <t>一般単独事業</t>
    </r>
    <phoneticPr fontId="12"/>
  </si>
  <si>
    <t>オ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46"/>
  </si>
  <si>
    <t>オ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12"/>
  </si>
  <si>
    <t>エ　一般補助施設整備等事業</t>
    <rPh sb="2" eb="11">
      <t>イッパンホジョシセツセイビナド</t>
    </rPh>
    <rPh sb="11" eb="13">
      <t>ジギョウ</t>
    </rPh>
    <phoneticPr fontId="46"/>
  </si>
  <si>
    <t>エ　一般補助施設整備等事業</t>
    <rPh sb="2" eb="11">
      <t>イッパンホジョシセツセイビナド</t>
    </rPh>
    <rPh sb="11" eb="13">
      <t>ジギョウ</t>
    </rPh>
    <phoneticPr fontId="12"/>
  </si>
  <si>
    <t>ウ　一般廃棄物処理事業</t>
    <rPh sb="2" eb="4">
      <t>イッパン</t>
    </rPh>
    <rPh sb="4" eb="7">
      <t>ハイキブツ</t>
    </rPh>
    <rPh sb="7" eb="9">
      <t>ショリ</t>
    </rPh>
    <rPh sb="9" eb="11">
      <t>ジギョウ</t>
    </rPh>
    <phoneticPr fontId="46"/>
  </si>
  <si>
    <t>ウ　一般廃棄物処理事業</t>
    <rPh sb="2" eb="4">
      <t>イッパン</t>
    </rPh>
    <rPh sb="4" eb="7">
      <t>ハイキブツ</t>
    </rPh>
    <rPh sb="7" eb="9">
      <t>ショリ</t>
    </rPh>
    <rPh sb="9" eb="11">
      <t>ジギョウ</t>
    </rPh>
    <phoneticPr fontId="12"/>
  </si>
  <si>
    <t>イ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46"/>
  </si>
  <si>
    <t>イ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12"/>
  </si>
  <si>
    <t>(ⅱ)　用地取得</t>
  </si>
  <si>
    <t>(ⅱ)　用地取得</t>
    <phoneticPr fontId="12"/>
  </si>
  <si>
    <t>(ⅰ)　施設整備</t>
    <rPh sb="4" eb="6">
      <t>シセツ</t>
    </rPh>
    <rPh sb="6" eb="8">
      <t>セイビ</t>
    </rPh>
    <phoneticPr fontId="46"/>
  </si>
  <si>
    <t>(ⅰ)　施設整備</t>
    <rPh sb="4" eb="6">
      <t>シセツ</t>
    </rPh>
    <rPh sb="6" eb="8">
      <t>セイビ</t>
    </rPh>
    <phoneticPr fontId="12"/>
  </si>
  <si>
    <t>ア　学校教育施設等整備事業</t>
    <rPh sb="2" eb="9">
      <t>ガッコウキョウイクシセツナド</t>
    </rPh>
    <rPh sb="9" eb="11">
      <t>セイビ</t>
    </rPh>
    <rPh sb="11" eb="13">
      <t>ジギョウ</t>
    </rPh>
    <phoneticPr fontId="46"/>
  </si>
  <si>
    <t>ア　学校教育施設等整備事業</t>
    <rPh sb="2" eb="9">
      <t>ガッコウキョウイクシセツナド</t>
    </rPh>
    <rPh sb="9" eb="11">
      <t>セイビ</t>
    </rPh>
    <rPh sb="11" eb="13">
      <t>ジギョウ</t>
    </rPh>
    <phoneticPr fontId="12"/>
  </si>
  <si>
    <t>(５)教育・福祉施設等整備事業</t>
    <rPh sb="3" eb="5">
      <t>キョウイク</t>
    </rPh>
    <rPh sb="6" eb="8">
      <t>フクシ</t>
    </rPh>
    <rPh sb="8" eb="10">
      <t>シセツ</t>
    </rPh>
    <rPh sb="10" eb="11">
      <t>ナド</t>
    </rPh>
    <rPh sb="11" eb="13">
      <t>セイビ</t>
    </rPh>
    <rPh sb="13" eb="15">
      <t>ジギョウ</t>
    </rPh>
    <phoneticPr fontId="46"/>
  </si>
  <si>
    <r>
      <rPr>
        <sz val="11"/>
        <color rgb="FFFF0000"/>
        <rFont val="ＭＳ Ｐ明朝"/>
        <family val="1"/>
        <charset val="128"/>
      </rPr>
      <t>(４)</t>
    </r>
    <r>
      <rPr>
        <sz val="11"/>
        <rFont val="ＭＳ Ｐ明朝"/>
        <family val="1"/>
        <charset val="128"/>
      </rPr>
      <t>教育・福祉施設等整備事業</t>
    </r>
    <rPh sb="3" eb="5">
      <t>キョウイク</t>
    </rPh>
    <rPh sb="6" eb="8">
      <t>フクシ</t>
    </rPh>
    <rPh sb="8" eb="10">
      <t>シセツ</t>
    </rPh>
    <rPh sb="10" eb="11">
      <t>ナド</t>
    </rPh>
    <rPh sb="11" eb="13">
      <t>セイビ</t>
    </rPh>
    <rPh sb="13" eb="15">
      <t>ジギョウ</t>
    </rPh>
    <phoneticPr fontId="12"/>
  </si>
  <si>
    <t>(３)災害復旧事業</t>
  </si>
  <si>
    <t>(２)公営住宅建設事業</t>
  </si>
  <si>
    <t>(１)公共事業等</t>
    <rPh sb="7" eb="8">
      <t>トウ</t>
    </rPh>
    <phoneticPr fontId="46"/>
  </si>
  <si>
    <t>(１)公共事業等</t>
    <rPh sb="7" eb="8">
      <t>トウ</t>
    </rPh>
    <phoneticPr fontId="12"/>
  </si>
  <si>
    <t>１　一般会計債</t>
    <phoneticPr fontId="12"/>
  </si>
  <si>
    <t>国の予算等
貸付金</t>
    <rPh sb="0" eb="1">
      <t>クニ</t>
    </rPh>
    <rPh sb="2" eb="4">
      <t>ヨサン</t>
    </rPh>
    <rPh sb="4" eb="5">
      <t>トウ</t>
    </rPh>
    <rPh sb="6" eb="8">
      <t>カシツケ</t>
    </rPh>
    <rPh sb="8" eb="9">
      <t>キン</t>
    </rPh>
    <phoneticPr fontId="12"/>
  </si>
  <si>
    <t>市場公募</t>
    <rPh sb="0" eb="2">
      <t>シジョウ</t>
    </rPh>
    <rPh sb="2" eb="4">
      <t>コウボ</t>
    </rPh>
    <phoneticPr fontId="12"/>
  </si>
  <si>
    <t>銀行等</t>
    <rPh sb="0" eb="2">
      <t>ギンコウ</t>
    </rPh>
    <rPh sb="2" eb="3">
      <t>トウ</t>
    </rPh>
    <phoneticPr fontId="12"/>
  </si>
  <si>
    <t>振興協会</t>
    <rPh sb="0" eb="2">
      <t>シンコウ</t>
    </rPh>
    <rPh sb="2" eb="4">
      <t>キョウカイ</t>
    </rPh>
    <phoneticPr fontId="12"/>
  </si>
  <si>
    <t>市有物件</t>
    <rPh sb="0" eb="2">
      <t>シユウ</t>
    </rPh>
    <rPh sb="2" eb="4">
      <t>ブッケン</t>
    </rPh>
    <phoneticPr fontId="12"/>
  </si>
  <si>
    <t>職員共済</t>
    <rPh sb="0" eb="2">
      <t>ショクイン</t>
    </rPh>
    <rPh sb="2" eb="4">
      <t>キョウサイ</t>
    </rPh>
    <phoneticPr fontId="12"/>
  </si>
  <si>
    <t>機構</t>
    <rPh sb="0" eb="2">
      <t>キコウ</t>
    </rPh>
    <phoneticPr fontId="12"/>
  </si>
  <si>
    <t>財政融資</t>
    <rPh sb="0" eb="2">
      <t>ザイセイ</t>
    </rPh>
    <rPh sb="2" eb="4">
      <t>ユウシ</t>
    </rPh>
    <phoneticPr fontId="12"/>
  </si>
  <si>
    <t>事業債</t>
    <phoneticPr fontId="12"/>
  </si>
  <si>
    <t>資金区分</t>
    <rPh sb="0" eb="1">
      <t>シ</t>
    </rPh>
    <rPh sb="1" eb="2">
      <t>キン</t>
    </rPh>
    <rPh sb="2" eb="4">
      <t>クブン</t>
    </rPh>
    <phoneticPr fontId="12"/>
  </si>
  <si>
    <t>同意等額</t>
    <rPh sb="0" eb="2">
      <t>ドウイ</t>
    </rPh>
    <rPh sb="2" eb="3">
      <t>トウ</t>
    </rPh>
    <rPh sb="3" eb="4">
      <t>ガク</t>
    </rPh>
    <phoneticPr fontId="12"/>
  </si>
  <si>
    <t>資金区分</t>
    <rPh sb="0" eb="2">
      <t>シキン</t>
    </rPh>
    <rPh sb="2" eb="4">
      <t>クブン</t>
    </rPh>
    <phoneticPr fontId="12"/>
  </si>
  <si>
    <t>(単位：百万円）</t>
    <phoneticPr fontId="12"/>
  </si>
  <si>
    <r>
      <t>ウ　平成</t>
    </r>
    <r>
      <rPr>
        <sz val="18"/>
        <color rgb="FFFF0000"/>
        <rFont val="ＭＳ Ｐ明朝"/>
        <family val="1"/>
        <charset val="128"/>
      </rPr>
      <t>２８</t>
    </r>
    <r>
      <rPr>
        <sz val="18"/>
        <rFont val="ＭＳ Ｐ明朝"/>
        <family val="1"/>
        <charset val="128"/>
      </rPr>
      <t>年度市町村債事業別資金調</t>
    </r>
    <rPh sb="2" eb="4">
      <t>ヘイセイ</t>
    </rPh>
    <rPh sb="6" eb="8">
      <t>ネンド</t>
    </rPh>
    <rPh sb="8" eb="11">
      <t>シチョウソン</t>
    </rPh>
    <rPh sb="11" eb="12">
      <t>サイ</t>
    </rPh>
    <rPh sb="12" eb="14">
      <t>ジギョウ</t>
    </rPh>
    <rPh sb="14" eb="15">
      <t>ベツ</t>
    </rPh>
    <rPh sb="15" eb="17">
      <t>シキン</t>
    </rPh>
    <rPh sb="17" eb="18">
      <t>シラ</t>
    </rPh>
    <phoneticPr fontId="12"/>
  </si>
  <si>
    <t>組合計</t>
    <rPh sb="0" eb="2">
      <t>クミアイ</t>
    </rPh>
    <rPh sb="2" eb="3">
      <t>ケイ</t>
    </rPh>
    <phoneticPr fontId="12"/>
  </si>
  <si>
    <t>町村計</t>
    <rPh sb="0" eb="2">
      <t>チョウソン</t>
    </rPh>
    <rPh sb="2" eb="3">
      <t>ケイ</t>
    </rPh>
    <phoneticPr fontId="12"/>
  </si>
  <si>
    <t>市計</t>
    <rPh sb="0" eb="1">
      <t>シ</t>
    </rPh>
    <rPh sb="1" eb="2">
      <t>ケイ</t>
    </rPh>
    <phoneticPr fontId="12"/>
  </si>
  <si>
    <t>市町村組合計</t>
    <rPh sb="0" eb="3">
      <t>シチョウソン</t>
    </rPh>
    <rPh sb="3" eb="5">
      <t>クミアイ</t>
    </rPh>
    <rPh sb="5" eb="6">
      <t>ケイ</t>
    </rPh>
    <phoneticPr fontId="12"/>
  </si>
  <si>
    <t>特別利率分</t>
  </si>
  <si>
    <t>一般利率分</t>
  </si>
  <si>
    <t>貸  付  額</t>
  </si>
  <si>
    <t>団 体 区 分</t>
    <rPh sb="0" eb="1">
      <t>ダン</t>
    </rPh>
    <rPh sb="2" eb="3">
      <t>カラダ</t>
    </rPh>
    <phoneticPr fontId="12"/>
  </si>
  <si>
    <t>（利率別内訳）</t>
    <rPh sb="1" eb="3">
      <t>リリツ</t>
    </rPh>
    <rPh sb="3" eb="4">
      <t>ベツ</t>
    </rPh>
    <rPh sb="4" eb="6">
      <t>ウチワケ</t>
    </rPh>
    <phoneticPr fontId="12"/>
  </si>
  <si>
    <t>（単位：百万円）</t>
    <rPh sb="1" eb="3">
      <t>タンイ</t>
    </rPh>
    <rPh sb="4" eb="6">
      <t>ヒャクマン</t>
    </rPh>
    <rPh sb="6" eb="7">
      <t>エン</t>
    </rPh>
    <phoneticPr fontId="12"/>
  </si>
  <si>
    <t>　Ｂ　団体区分別一覧</t>
    <rPh sb="3" eb="5">
      <t>ダンタイ</t>
    </rPh>
    <rPh sb="5" eb="7">
      <t>クブン</t>
    </rPh>
    <rPh sb="7" eb="8">
      <t>ベツ</t>
    </rPh>
    <rPh sb="8" eb="10">
      <t>イチラン</t>
    </rPh>
    <phoneticPr fontId="12"/>
  </si>
  <si>
    <t>合   計</t>
    <phoneticPr fontId="12"/>
  </si>
  <si>
    <t>そ の 他</t>
  </si>
  <si>
    <t>病    院</t>
  </si>
  <si>
    <t>水    道</t>
  </si>
  <si>
    <t>訳</t>
    <rPh sb="0" eb="1">
      <t>ワケ</t>
    </rPh>
    <phoneticPr fontId="12"/>
  </si>
  <si>
    <t>住宅</t>
    <rPh sb="0" eb="2">
      <t>ジュウタク</t>
    </rPh>
    <phoneticPr fontId="12"/>
  </si>
  <si>
    <t>貸 付 金</t>
  </si>
  <si>
    <t>社会労働</t>
  </si>
  <si>
    <t>文教施設</t>
  </si>
  <si>
    <t>内</t>
    <rPh sb="0" eb="1">
      <t>ウチ</t>
    </rPh>
    <phoneticPr fontId="12"/>
  </si>
  <si>
    <t>駐 輪 場</t>
  </si>
  <si>
    <t>公    園</t>
  </si>
  <si>
    <t>そ の 他</t>
    <phoneticPr fontId="12"/>
  </si>
  <si>
    <t>清掃施設</t>
    <phoneticPr fontId="12"/>
  </si>
  <si>
    <t>流域下水</t>
  </si>
  <si>
    <t>訳</t>
  </si>
  <si>
    <t>公共下水</t>
  </si>
  <si>
    <t>内</t>
  </si>
  <si>
    <t>下 水 道</t>
    <phoneticPr fontId="12"/>
  </si>
  <si>
    <t>消防施設</t>
    <phoneticPr fontId="12"/>
  </si>
  <si>
    <t>福祉施設</t>
    <phoneticPr fontId="12"/>
  </si>
  <si>
    <t>土木施設</t>
    <phoneticPr fontId="12"/>
  </si>
  <si>
    <t>義務教育</t>
    <phoneticPr fontId="12"/>
  </si>
  <si>
    <t>件数</t>
  </si>
  <si>
    <t>事 業 区 分</t>
    <phoneticPr fontId="12"/>
  </si>
  <si>
    <t>　Ａ　事業区分別一覧</t>
    <rPh sb="3" eb="5">
      <t>ジギョウ</t>
    </rPh>
    <rPh sb="5" eb="7">
      <t>クブン</t>
    </rPh>
    <rPh sb="7" eb="8">
      <t>ベツ</t>
    </rPh>
    <rPh sb="8" eb="10">
      <t>イチラン</t>
    </rPh>
    <phoneticPr fontId="12"/>
  </si>
  <si>
    <r>
      <t>エ　平成</t>
    </r>
    <r>
      <rPr>
        <sz val="12"/>
        <color rgb="FFFF0000"/>
        <rFont val="ＭＳ Ｐ明朝"/>
        <family val="1"/>
        <charset val="128"/>
      </rPr>
      <t>２８</t>
    </r>
    <r>
      <rPr>
        <sz val="12"/>
        <rFont val="ＭＳ Ｐ明朝"/>
        <family val="1"/>
        <charset val="128"/>
      </rPr>
      <t>年度東京都区市町村振興基金貸付状況（市町村等分）</t>
    </r>
    <rPh sb="2" eb="4">
      <t>ヘイセイ</t>
    </rPh>
    <rPh sb="6" eb="8">
      <t>ネンド</t>
    </rPh>
    <rPh sb="8" eb="10">
      <t>トウキョウ</t>
    </rPh>
    <rPh sb="10" eb="11">
      <t>ト</t>
    </rPh>
    <rPh sb="11" eb="15">
      <t>クシチョウソン</t>
    </rPh>
    <rPh sb="15" eb="17">
      <t>シンコウ</t>
    </rPh>
    <rPh sb="17" eb="19">
      <t>キキン</t>
    </rPh>
    <rPh sb="19" eb="21">
      <t>カシツケ</t>
    </rPh>
    <rPh sb="21" eb="23">
      <t>ジョウキョウ</t>
    </rPh>
    <rPh sb="24" eb="27">
      <t>シチョウソン</t>
    </rPh>
    <rPh sb="27" eb="28">
      <t>トウ</t>
    </rPh>
    <rPh sb="28" eb="29">
      <t>ブン</t>
    </rPh>
    <phoneticPr fontId="12"/>
  </si>
  <si>
    <t>　　　２　東京たま循環組合とは、東京たま広域資源循環組合の略である。</t>
    <rPh sb="5" eb="7">
      <t>トウキョウ</t>
    </rPh>
    <rPh sb="9" eb="11">
      <t>ジュンカン</t>
    </rPh>
    <rPh sb="11" eb="13">
      <t>クミアイ</t>
    </rPh>
    <rPh sb="20" eb="22">
      <t>コウイキ</t>
    </rPh>
    <rPh sb="22" eb="24">
      <t>シゲン</t>
    </rPh>
    <rPh sb="24" eb="26">
      <t>ジュンカン</t>
    </rPh>
    <rPh sb="26" eb="28">
      <t>クミアイ</t>
    </rPh>
    <phoneticPr fontId="12"/>
  </si>
  <si>
    <t>（注）１　島しょ町村事務組合とは、東京都島嶼町村一部事務組合の略である。</t>
    <rPh sb="1" eb="2">
      <t>チュウ</t>
    </rPh>
    <rPh sb="5" eb="6">
      <t>シマ</t>
    </rPh>
    <rPh sb="8" eb="10">
      <t>チョウソン</t>
    </rPh>
    <rPh sb="10" eb="12">
      <t>ジム</t>
    </rPh>
    <rPh sb="12" eb="14">
      <t>クミアイ</t>
    </rPh>
    <rPh sb="17" eb="20">
      <t>トウキョウト</t>
    </rPh>
    <rPh sb="20" eb="21">
      <t>トウショ</t>
    </rPh>
    <rPh sb="22" eb="24">
      <t>チョウソン</t>
    </rPh>
    <rPh sb="24" eb="26">
      <t>イチブ</t>
    </rPh>
    <rPh sb="26" eb="28">
      <t>ジム</t>
    </rPh>
    <rPh sb="28" eb="30">
      <t>クミアイ</t>
    </rPh>
    <rPh sb="31" eb="32">
      <t>リャク</t>
    </rPh>
    <phoneticPr fontId="12"/>
  </si>
  <si>
    <t>浅川清流環境組合</t>
  </si>
  <si>
    <t>浅</t>
    <rPh sb="0" eb="1">
      <t>アサ</t>
    </rPh>
    <phoneticPr fontId="12"/>
  </si>
  <si>
    <t>浅川清流環境組合</t>
    <phoneticPr fontId="18"/>
  </si>
  <si>
    <t>稲城・府中墓苑組合</t>
  </si>
  <si>
    <t>墓</t>
    <rPh sb="0" eb="1">
      <t>ハカ</t>
    </rPh>
    <phoneticPr fontId="12"/>
  </si>
  <si>
    <t>秋川流域斎場組合</t>
  </si>
  <si>
    <t>斎</t>
    <rPh sb="0" eb="1">
      <t>ヒトシ</t>
    </rPh>
    <phoneticPr fontId="12"/>
  </si>
  <si>
    <t>多摩ニュータウン環境組合</t>
  </si>
  <si>
    <t>ニ</t>
    <phoneticPr fontId="12"/>
  </si>
  <si>
    <t>多摩六都科学館組合</t>
  </si>
  <si>
    <t>多</t>
    <rPh sb="0" eb="1">
      <t>タ</t>
    </rPh>
    <phoneticPr fontId="12"/>
  </si>
  <si>
    <t>東京市町村総合事務組合</t>
  </si>
  <si>
    <t>総</t>
    <rPh sb="0" eb="1">
      <t>ソウ</t>
    </rPh>
    <phoneticPr fontId="12"/>
  </si>
  <si>
    <t>立川・昭島・国立聖苑組合</t>
  </si>
  <si>
    <t>立</t>
    <rPh sb="0" eb="1">
      <t>タチカワシ</t>
    </rPh>
    <phoneticPr fontId="12"/>
  </si>
  <si>
    <t>東京たま広域資源循環組合</t>
  </si>
  <si>
    <t>た</t>
    <phoneticPr fontId="12"/>
  </si>
  <si>
    <t>東京たま循環組合</t>
    <phoneticPr fontId="12"/>
  </si>
  <si>
    <t>南多摩斎場組合</t>
  </si>
  <si>
    <t>南</t>
    <rPh sb="0" eb="1">
      <t>ミナミ</t>
    </rPh>
    <phoneticPr fontId="12"/>
  </si>
  <si>
    <t>西秋川衛生組合</t>
  </si>
  <si>
    <t>西秋</t>
    <rPh sb="0" eb="1">
      <t>ニシ</t>
    </rPh>
    <rPh sb="1" eb="2">
      <t>アキ</t>
    </rPh>
    <phoneticPr fontId="12"/>
  </si>
  <si>
    <t>東京都三市収益事業組合</t>
  </si>
  <si>
    <t>三</t>
    <rPh sb="0" eb="1">
      <t>サン</t>
    </rPh>
    <phoneticPr fontId="12"/>
  </si>
  <si>
    <t>羽村・瑞穂地区学校給食組合</t>
  </si>
  <si>
    <t>羽</t>
    <rPh sb="0" eb="1">
      <t>ハ</t>
    </rPh>
    <phoneticPr fontId="12"/>
  </si>
  <si>
    <t>東京都市町村議会議員公務災害補償等組合</t>
  </si>
  <si>
    <t>議</t>
    <rPh sb="0" eb="1">
      <t>ギ</t>
    </rPh>
    <phoneticPr fontId="12"/>
  </si>
  <si>
    <t>東京都四市競艇事業組合</t>
  </si>
  <si>
    <t>四</t>
    <rPh sb="0" eb="1">
      <t>シ</t>
    </rPh>
    <phoneticPr fontId="12"/>
  </si>
  <si>
    <t>東京都六市競艇事業組合</t>
  </si>
  <si>
    <t>六</t>
    <rPh sb="0" eb="1">
      <t>ロク</t>
    </rPh>
    <phoneticPr fontId="12"/>
  </si>
  <si>
    <t>東京都十一市競輪事業組合</t>
  </si>
  <si>
    <t>十</t>
    <rPh sb="0" eb="1">
      <t>ジュウ</t>
    </rPh>
    <phoneticPr fontId="12"/>
  </si>
  <si>
    <t>東京都市町村職員退職手当組合</t>
  </si>
  <si>
    <t>退</t>
    <rPh sb="0" eb="1">
      <t>タイ</t>
    </rPh>
    <phoneticPr fontId="12"/>
  </si>
  <si>
    <t>小平・村山・大和衛生組合</t>
  </si>
  <si>
    <t>小</t>
    <rPh sb="0" eb="1">
      <t>コ</t>
    </rPh>
    <phoneticPr fontId="12"/>
  </si>
  <si>
    <t>多摩川衛生組合</t>
  </si>
  <si>
    <t>西多摩衛生組合</t>
  </si>
  <si>
    <t>西多</t>
    <rPh sb="0" eb="1">
      <t>ニシ</t>
    </rPh>
    <rPh sb="1" eb="2">
      <t>オオ</t>
    </rPh>
    <phoneticPr fontId="12"/>
  </si>
  <si>
    <t>湖南衛生組合</t>
  </si>
  <si>
    <t>湖</t>
    <rPh sb="0" eb="1">
      <t>ミズウミ</t>
    </rPh>
    <phoneticPr fontId="12"/>
  </si>
  <si>
    <t>柳泉園組合</t>
  </si>
  <si>
    <t>柳</t>
    <rPh sb="0" eb="1">
      <t>ヤナギ</t>
    </rPh>
    <phoneticPr fontId="12"/>
  </si>
  <si>
    <t>ふじみ衛生組合</t>
  </si>
  <si>
    <t>ふ</t>
    <phoneticPr fontId="12"/>
  </si>
  <si>
    <t>瑞穂斎場組合</t>
  </si>
  <si>
    <t>瑞</t>
    <rPh sb="0" eb="1">
      <t>ズイ</t>
    </rPh>
    <phoneticPr fontId="12"/>
  </si>
  <si>
    <t>東京都島嶼町村一部事務組合</t>
  </si>
  <si>
    <t>島</t>
    <rPh sb="0" eb="1">
      <t>シマ</t>
    </rPh>
    <phoneticPr fontId="12"/>
  </si>
  <si>
    <t>島しょ町村事務組合</t>
    <rPh sb="0" eb="1">
      <t>トウ</t>
    </rPh>
    <phoneticPr fontId="12"/>
  </si>
  <si>
    <t>小</t>
    <rPh sb="0" eb="1">
      <t>オガサワラ</t>
    </rPh>
    <phoneticPr fontId="12"/>
  </si>
  <si>
    <t>小笠原村</t>
    <rPh sb="0" eb="3">
      <t>オガサワラ</t>
    </rPh>
    <rPh sb="3" eb="4">
      <t>ムラ</t>
    </rPh>
    <phoneticPr fontId="12"/>
  </si>
  <si>
    <t>青</t>
    <rPh sb="0" eb="1">
      <t>アオガシマ</t>
    </rPh>
    <phoneticPr fontId="12"/>
  </si>
  <si>
    <t>青ヶ島村</t>
    <rPh sb="0" eb="3">
      <t>アオガシマ</t>
    </rPh>
    <rPh sb="3" eb="4">
      <t>ムラ</t>
    </rPh>
    <phoneticPr fontId="12"/>
  </si>
  <si>
    <t>八</t>
    <rPh sb="0" eb="1">
      <t>ハチジョウマチ</t>
    </rPh>
    <phoneticPr fontId="12"/>
  </si>
  <si>
    <t>八丈町</t>
    <rPh sb="0" eb="3">
      <t>ハチジョウマチ</t>
    </rPh>
    <phoneticPr fontId="12"/>
  </si>
  <si>
    <t>御</t>
    <rPh sb="0" eb="1">
      <t>ミクラジマムラ</t>
    </rPh>
    <phoneticPr fontId="12"/>
  </si>
  <si>
    <t>御蔵島村</t>
    <rPh sb="0" eb="4">
      <t>ミクラジマムラ</t>
    </rPh>
    <phoneticPr fontId="12"/>
  </si>
  <si>
    <t>三</t>
    <rPh sb="0" eb="1">
      <t>ミヤケムラ</t>
    </rPh>
    <phoneticPr fontId="12"/>
  </si>
  <si>
    <t>三宅村</t>
    <rPh sb="0" eb="3">
      <t>ミヤケムラ</t>
    </rPh>
    <phoneticPr fontId="12"/>
  </si>
  <si>
    <t>神</t>
    <rPh sb="0" eb="1">
      <t>コウヅシマ</t>
    </rPh>
    <phoneticPr fontId="12"/>
  </si>
  <si>
    <t>神津島村</t>
    <rPh sb="0" eb="3">
      <t>コウヅシマ</t>
    </rPh>
    <rPh sb="3" eb="4">
      <t>ムラ</t>
    </rPh>
    <phoneticPr fontId="12"/>
  </si>
  <si>
    <t>新</t>
    <rPh sb="0" eb="1">
      <t>ニイジマムラ</t>
    </rPh>
    <phoneticPr fontId="12"/>
  </si>
  <si>
    <t>新島村</t>
    <rPh sb="0" eb="3">
      <t>ニイジマムラ</t>
    </rPh>
    <phoneticPr fontId="12"/>
  </si>
  <si>
    <t>利</t>
    <rPh sb="0" eb="1">
      <t>トシマムラ</t>
    </rPh>
    <phoneticPr fontId="12"/>
  </si>
  <si>
    <t>利島村</t>
    <rPh sb="0" eb="3">
      <t>トシマムラ</t>
    </rPh>
    <phoneticPr fontId="12"/>
  </si>
  <si>
    <t>大</t>
    <rPh sb="0" eb="1">
      <t>オオシママチ</t>
    </rPh>
    <phoneticPr fontId="12"/>
  </si>
  <si>
    <t>大島町</t>
    <rPh sb="0" eb="3">
      <t>オオシママチ</t>
    </rPh>
    <phoneticPr fontId="12"/>
  </si>
  <si>
    <t>奥</t>
    <rPh sb="0" eb="1">
      <t>オクタマ</t>
    </rPh>
    <phoneticPr fontId="12"/>
  </si>
  <si>
    <t>奥多摩町</t>
    <rPh sb="0" eb="3">
      <t>オクタマ</t>
    </rPh>
    <rPh sb="3" eb="4">
      <t>マチ</t>
    </rPh>
    <phoneticPr fontId="12"/>
  </si>
  <si>
    <t>檜</t>
    <rPh sb="0" eb="1">
      <t>ヒノハラ</t>
    </rPh>
    <phoneticPr fontId="12"/>
  </si>
  <si>
    <t>檜原村</t>
    <rPh sb="0" eb="2">
      <t>ヒノハラ</t>
    </rPh>
    <rPh sb="2" eb="3">
      <t>ムラ</t>
    </rPh>
    <phoneticPr fontId="12"/>
  </si>
  <si>
    <t>日</t>
    <rPh sb="0" eb="1">
      <t>ヒノデマチ</t>
    </rPh>
    <phoneticPr fontId="12"/>
  </si>
  <si>
    <t>日の出町</t>
    <rPh sb="0" eb="4">
      <t>ヒノデマチ</t>
    </rPh>
    <phoneticPr fontId="12"/>
  </si>
  <si>
    <t>瑞</t>
    <rPh sb="0" eb="1">
      <t>ミズホ</t>
    </rPh>
    <phoneticPr fontId="12"/>
  </si>
  <si>
    <t>瑞穂町</t>
    <rPh sb="0" eb="2">
      <t>ミズホ</t>
    </rPh>
    <rPh sb="2" eb="3">
      <t>マチ</t>
    </rPh>
    <phoneticPr fontId="12"/>
  </si>
  <si>
    <t>西</t>
    <rPh sb="0" eb="1">
      <t>ニシ</t>
    </rPh>
    <phoneticPr fontId="12"/>
  </si>
  <si>
    <t>西東京市</t>
    <rPh sb="0" eb="1">
      <t>ニシ</t>
    </rPh>
    <rPh sb="1" eb="3">
      <t>トウキョウ</t>
    </rPh>
    <rPh sb="3" eb="4">
      <t>シ</t>
    </rPh>
    <phoneticPr fontId="12"/>
  </si>
  <si>
    <t>あ</t>
    <rPh sb="0" eb="1">
      <t>アキルノ</t>
    </rPh>
    <phoneticPr fontId="12"/>
  </si>
  <si>
    <t>あきる野市</t>
    <rPh sb="0" eb="4">
      <t>アキルノ</t>
    </rPh>
    <rPh sb="4" eb="5">
      <t>シ</t>
    </rPh>
    <phoneticPr fontId="12"/>
  </si>
  <si>
    <t>羽</t>
    <rPh sb="0" eb="1">
      <t>ハムラシ</t>
    </rPh>
    <phoneticPr fontId="12"/>
  </si>
  <si>
    <t>羽村市</t>
    <rPh sb="0" eb="3">
      <t>ハムラシ</t>
    </rPh>
    <phoneticPr fontId="12"/>
  </si>
  <si>
    <t>稲</t>
    <rPh sb="0" eb="1">
      <t>イナギシ</t>
    </rPh>
    <phoneticPr fontId="12"/>
  </si>
  <si>
    <t>稲城市</t>
    <rPh sb="0" eb="3">
      <t>イナギシ</t>
    </rPh>
    <phoneticPr fontId="12"/>
  </si>
  <si>
    <t>多</t>
    <rPh sb="0" eb="1">
      <t>タマシ</t>
    </rPh>
    <phoneticPr fontId="12"/>
  </si>
  <si>
    <t>多摩市</t>
    <rPh sb="0" eb="3">
      <t>タマシ</t>
    </rPh>
    <phoneticPr fontId="12"/>
  </si>
  <si>
    <t>村</t>
    <rPh sb="0" eb="1">
      <t>ムラヤマ</t>
    </rPh>
    <phoneticPr fontId="12"/>
  </si>
  <si>
    <t>武蔵村山市</t>
    <rPh sb="0" eb="2">
      <t>ムサシ</t>
    </rPh>
    <rPh sb="2" eb="4">
      <t>ムラヤマ</t>
    </rPh>
    <rPh sb="4" eb="5">
      <t>シ</t>
    </rPh>
    <phoneticPr fontId="12"/>
  </si>
  <si>
    <t>久</t>
    <rPh sb="0" eb="1">
      <t>クルメ</t>
    </rPh>
    <phoneticPr fontId="12"/>
  </si>
  <si>
    <t>東久留米市</t>
    <rPh sb="0" eb="1">
      <t>ヒガシ</t>
    </rPh>
    <rPh sb="1" eb="4">
      <t>クルメ</t>
    </rPh>
    <rPh sb="4" eb="5">
      <t>シ</t>
    </rPh>
    <phoneticPr fontId="12"/>
  </si>
  <si>
    <t>清</t>
    <rPh sb="0" eb="1">
      <t>キヨセシ</t>
    </rPh>
    <phoneticPr fontId="12"/>
  </si>
  <si>
    <t>清瀬市</t>
    <rPh sb="0" eb="3">
      <t>キヨセシ</t>
    </rPh>
    <phoneticPr fontId="12"/>
  </si>
  <si>
    <t>東</t>
    <rPh sb="0" eb="1">
      <t>ヒガシ</t>
    </rPh>
    <phoneticPr fontId="12"/>
  </si>
  <si>
    <t>東大和市</t>
    <rPh sb="0" eb="1">
      <t>ヒガシ</t>
    </rPh>
    <rPh sb="1" eb="4">
      <t>ヤマトシ</t>
    </rPh>
    <phoneticPr fontId="12"/>
  </si>
  <si>
    <t>狛</t>
    <rPh sb="0" eb="1">
      <t>コマエシ</t>
    </rPh>
    <phoneticPr fontId="12"/>
  </si>
  <si>
    <t>狛江市</t>
    <rPh sb="0" eb="3">
      <t>コマエシ</t>
    </rPh>
    <phoneticPr fontId="12"/>
  </si>
  <si>
    <t>福</t>
    <rPh sb="0" eb="1">
      <t>フッサシ</t>
    </rPh>
    <phoneticPr fontId="12"/>
  </si>
  <si>
    <t>福生市</t>
    <rPh sb="0" eb="3">
      <t>フッサシ</t>
    </rPh>
    <phoneticPr fontId="12"/>
  </si>
  <si>
    <t>国</t>
    <rPh sb="0" eb="1">
      <t>クニタチシ</t>
    </rPh>
    <phoneticPr fontId="12"/>
  </si>
  <si>
    <t>国立市</t>
    <rPh sb="0" eb="3">
      <t>クニタチシ</t>
    </rPh>
    <phoneticPr fontId="12"/>
  </si>
  <si>
    <t>分</t>
    <rPh sb="0" eb="1">
      <t>コクブンジ</t>
    </rPh>
    <phoneticPr fontId="12"/>
  </si>
  <si>
    <t>国分寺市</t>
    <rPh sb="0" eb="3">
      <t>コクブンジ</t>
    </rPh>
    <rPh sb="3" eb="4">
      <t>シ</t>
    </rPh>
    <phoneticPr fontId="12"/>
  </si>
  <si>
    <t>東</t>
    <rPh sb="0" eb="1">
      <t>ヒガシムラヤマシ</t>
    </rPh>
    <phoneticPr fontId="12"/>
  </si>
  <si>
    <t>東村山市</t>
    <rPh sb="0" eb="4">
      <t>ヒガシムラヤマシ</t>
    </rPh>
    <phoneticPr fontId="12"/>
  </si>
  <si>
    <t>日</t>
    <rPh sb="0" eb="1">
      <t>ヒノシ</t>
    </rPh>
    <phoneticPr fontId="12"/>
  </si>
  <si>
    <t>日野市</t>
    <rPh sb="0" eb="3">
      <t>ヒノシ</t>
    </rPh>
    <phoneticPr fontId="12"/>
  </si>
  <si>
    <t>平</t>
    <rPh sb="0" eb="1">
      <t>コダイラシ</t>
    </rPh>
    <phoneticPr fontId="12"/>
  </si>
  <si>
    <t>小平市</t>
    <rPh sb="0" eb="3">
      <t>コダイラシ</t>
    </rPh>
    <phoneticPr fontId="12"/>
  </si>
  <si>
    <t>金</t>
    <rPh sb="0" eb="1">
      <t>コガネイ</t>
    </rPh>
    <phoneticPr fontId="12"/>
  </si>
  <si>
    <t>小金井市</t>
    <rPh sb="0" eb="3">
      <t>コガネイ</t>
    </rPh>
    <rPh sb="3" eb="4">
      <t>シ</t>
    </rPh>
    <phoneticPr fontId="12"/>
  </si>
  <si>
    <t>町</t>
    <rPh sb="0" eb="1">
      <t>マチ</t>
    </rPh>
    <phoneticPr fontId="12"/>
  </si>
  <si>
    <t>町田市</t>
    <rPh sb="0" eb="1">
      <t>マチ</t>
    </rPh>
    <rPh sb="1" eb="2">
      <t>タ</t>
    </rPh>
    <rPh sb="2" eb="3">
      <t>シ</t>
    </rPh>
    <phoneticPr fontId="12"/>
  </si>
  <si>
    <t>調</t>
    <rPh sb="0" eb="1">
      <t>チョウフシ</t>
    </rPh>
    <phoneticPr fontId="12"/>
  </si>
  <si>
    <t>調布市</t>
    <rPh sb="0" eb="3">
      <t>チョウフシ</t>
    </rPh>
    <phoneticPr fontId="12"/>
  </si>
  <si>
    <t>昭</t>
    <rPh sb="0" eb="1">
      <t>アキシマシ</t>
    </rPh>
    <phoneticPr fontId="12"/>
  </si>
  <si>
    <t>昭島市</t>
    <rPh sb="0" eb="3">
      <t>アキシマシ</t>
    </rPh>
    <phoneticPr fontId="12"/>
  </si>
  <si>
    <t>府</t>
    <rPh sb="0" eb="1">
      <t>フチュウ</t>
    </rPh>
    <phoneticPr fontId="12"/>
  </si>
  <si>
    <t>府中市</t>
    <rPh sb="0" eb="2">
      <t>フチュウ</t>
    </rPh>
    <rPh sb="2" eb="3">
      <t>シ</t>
    </rPh>
    <phoneticPr fontId="12"/>
  </si>
  <si>
    <t>青</t>
    <rPh sb="0" eb="1">
      <t>オウメシ</t>
    </rPh>
    <phoneticPr fontId="12"/>
  </si>
  <si>
    <t>青梅市</t>
    <rPh sb="0" eb="3">
      <t>オウメシ</t>
    </rPh>
    <phoneticPr fontId="12"/>
  </si>
  <si>
    <t>三</t>
    <rPh sb="0" eb="1">
      <t>ミタカシ</t>
    </rPh>
    <phoneticPr fontId="12"/>
  </si>
  <si>
    <t>三鷹市</t>
    <rPh sb="0" eb="3">
      <t>ミタカシ</t>
    </rPh>
    <phoneticPr fontId="12"/>
  </si>
  <si>
    <t>武</t>
    <rPh sb="0" eb="1">
      <t>ムサシノシ</t>
    </rPh>
    <phoneticPr fontId="12"/>
  </si>
  <si>
    <t>武蔵野市</t>
    <rPh sb="0" eb="4">
      <t>ムサシノシ</t>
    </rPh>
    <phoneticPr fontId="12"/>
  </si>
  <si>
    <t>立川市</t>
    <rPh sb="0" eb="3">
      <t>タチカワシ</t>
    </rPh>
    <phoneticPr fontId="12"/>
  </si>
  <si>
    <t>八</t>
    <rPh sb="0" eb="1">
      <t>ハチオウジシ</t>
    </rPh>
    <phoneticPr fontId="12"/>
  </si>
  <si>
    <t>八王子市</t>
    <rPh sb="0" eb="4">
      <t>ハチオウジシ</t>
    </rPh>
    <phoneticPr fontId="12"/>
  </si>
  <si>
    <t>組</t>
    <rPh sb="0" eb="1">
      <t>クミアイ</t>
    </rPh>
    <phoneticPr fontId="12"/>
  </si>
  <si>
    <t>一部事務組合計</t>
    <rPh sb="0" eb="2">
      <t>イチブ</t>
    </rPh>
    <rPh sb="2" eb="4">
      <t>ジム</t>
    </rPh>
    <rPh sb="4" eb="6">
      <t>クミアイ</t>
    </rPh>
    <rPh sb="6" eb="7">
      <t>ケイ</t>
    </rPh>
    <phoneticPr fontId="52"/>
  </si>
  <si>
    <t>町</t>
    <rPh sb="0" eb="1">
      <t>チョウソン</t>
    </rPh>
    <phoneticPr fontId="12"/>
  </si>
  <si>
    <t>町村計</t>
    <rPh sb="0" eb="2">
      <t>チョウソン</t>
    </rPh>
    <rPh sb="2" eb="3">
      <t>ゴウケイ</t>
    </rPh>
    <phoneticPr fontId="12"/>
  </si>
  <si>
    <t>市</t>
    <rPh sb="0" eb="1">
      <t>シ</t>
    </rPh>
    <phoneticPr fontId="12"/>
  </si>
  <si>
    <t>計</t>
    <rPh sb="0" eb="1">
      <t>ケイ</t>
    </rPh>
    <phoneticPr fontId="12"/>
  </si>
  <si>
    <t>市町村組合計</t>
    <rPh sb="0" eb="1">
      <t>シ</t>
    </rPh>
    <rPh sb="1" eb="3">
      <t>チョウソン</t>
    </rPh>
    <rPh sb="3" eb="5">
      <t>クミアイ</t>
    </rPh>
    <rPh sb="5" eb="6">
      <t>ケイ</t>
    </rPh>
    <phoneticPr fontId="12"/>
  </si>
  <si>
    <t>貸付金</t>
    <rPh sb="0" eb="3">
      <t>カシツケキン</t>
    </rPh>
    <phoneticPr fontId="12"/>
  </si>
  <si>
    <t>（H14・19～28)</t>
    <phoneticPr fontId="12"/>
  </si>
  <si>
    <t>（S60～63)</t>
    <phoneticPr fontId="12"/>
  </si>
  <si>
    <t>対策債</t>
    <rPh sb="0" eb="2">
      <t>タイサク</t>
    </rPh>
    <rPh sb="2" eb="3">
      <t>サイ</t>
    </rPh>
    <phoneticPr fontId="12"/>
  </si>
  <si>
    <t>補填債</t>
    <rPh sb="0" eb="2">
      <t>ホテン</t>
    </rPh>
    <rPh sb="2" eb="3">
      <t>サイ</t>
    </rPh>
    <phoneticPr fontId="12"/>
  </si>
  <si>
    <t>臨時特例債</t>
    <rPh sb="0" eb="2">
      <t>リンジ</t>
    </rPh>
    <rPh sb="2" eb="4">
      <t>トクレイ</t>
    </rPh>
    <rPh sb="4" eb="5">
      <t>サイ</t>
    </rPh>
    <phoneticPr fontId="12"/>
  </si>
  <si>
    <t>特例債</t>
    <rPh sb="0" eb="2">
      <t>トクレイ</t>
    </rPh>
    <rPh sb="2" eb="3">
      <t>サイ</t>
    </rPh>
    <phoneticPr fontId="12"/>
  </si>
  <si>
    <t>(S61・H5～7・9～28)</t>
    <phoneticPr fontId="12"/>
  </si>
  <si>
    <t>機関貸付</t>
    <rPh sb="0" eb="2">
      <t>キカン</t>
    </rPh>
    <rPh sb="2" eb="4">
      <t>カシツケ</t>
    </rPh>
    <phoneticPr fontId="12"/>
  </si>
  <si>
    <t>（H18～）</t>
    <phoneticPr fontId="12"/>
  </si>
  <si>
    <t>施設整備</t>
    <rPh sb="0" eb="2">
      <t>シセツ</t>
    </rPh>
    <rPh sb="2" eb="4">
      <t>セイビ</t>
    </rPh>
    <phoneticPr fontId="12"/>
  </si>
  <si>
    <t>先行取得等</t>
    <rPh sb="0" eb="2">
      <t>センコウ</t>
    </rPh>
    <rPh sb="2" eb="4">
      <t>シュトク</t>
    </rPh>
    <rPh sb="4" eb="5">
      <t>トウ</t>
    </rPh>
    <phoneticPr fontId="12"/>
  </si>
  <si>
    <t>策事業</t>
    <rPh sb="1" eb="3">
      <t>ジギョウ</t>
    </rPh>
    <phoneticPr fontId="12"/>
  </si>
  <si>
    <t>対策事業</t>
    <rPh sb="0" eb="2">
      <t>タイサク</t>
    </rPh>
    <rPh sb="2" eb="4">
      <t>ジギョウ</t>
    </rPh>
    <phoneticPr fontId="12"/>
  </si>
  <si>
    <t>単独事業</t>
    <rPh sb="0" eb="2">
      <t>タンドク</t>
    </rPh>
    <rPh sb="2" eb="4">
      <t>ジギョウ</t>
    </rPh>
    <phoneticPr fontId="12"/>
  </si>
  <si>
    <t>施設等整備</t>
    <rPh sb="3" eb="5">
      <t>セイビ</t>
    </rPh>
    <phoneticPr fontId="12"/>
  </si>
  <si>
    <t>防災事業</t>
    <rPh sb="0" eb="2">
      <t>ボウサイ</t>
    </rPh>
    <rPh sb="2" eb="4">
      <t>ジギョウ</t>
    </rPh>
    <phoneticPr fontId="12"/>
  </si>
  <si>
    <t>・減災事業</t>
    <rPh sb="1" eb="2">
      <t>ゲン</t>
    </rPh>
    <rPh sb="2" eb="3">
      <t>サイ</t>
    </rPh>
    <rPh sb="3" eb="5">
      <t>ジギョウ</t>
    </rPh>
    <phoneticPr fontId="12"/>
  </si>
  <si>
    <t>旧事業</t>
    <rPh sb="0" eb="1">
      <t>フッキュウ</t>
    </rPh>
    <rPh sb="1" eb="3">
      <t>ジギョウ</t>
    </rPh>
    <phoneticPr fontId="12"/>
  </si>
  <si>
    <t>建設事業</t>
    <rPh sb="0" eb="2">
      <t>ケンセツ</t>
    </rPh>
    <rPh sb="2" eb="4">
      <t>ジギョウ</t>
    </rPh>
    <phoneticPr fontId="12"/>
  </si>
  <si>
    <t>等</t>
    <rPh sb="0" eb="1">
      <t>ナド</t>
    </rPh>
    <phoneticPr fontId="12"/>
  </si>
  <si>
    <t>団体</t>
    <rPh sb="0" eb="2">
      <t>ダンタイ</t>
    </rPh>
    <phoneticPr fontId="12"/>
  </si>
  <si>
    <t>合計</t>
    <rPh sb="0" eb="2">
      <t>ゴウケイ</t>
    </rPh>
    <phoneticPr fontId="12"/>
  </si>
  <si>
    <t>その他</t>
    <rPh sb="2" eb="3">
      <t>タ</t>
    </rPh>
    <phoneticPr fontId="12"/>
  </si>
  <si>
    <t>都道府県</t>
    <rPh sb="0" eb="4">
      <t>トドウフケン</t>
    </rPh>
    <phoneticPr fontId="12"/>
  </si>
  <si>
    <t>減収補填債特例分</t>
    <rPh sb="2" eb="4">
      <t>ホテン</t>
    </rPh>
    <rPh sb="5" eb="7">
      <t>トクレイ</t>
    </rPh>
    <rPh sb="7" eb="8">
      <t>ブン</t>
    </rPh>
    <phoneticPr fontId="12"/>
  </si>
  <si>
    <t>調整債</t>
    <rPh sb="0" eb="3">
      <t>チョウセイサイ</t>
    </rPh>
    <phoneticPr fontId="12"/>
  </si>
  <si>
    <t>臨時財政</t>
    <rPh sb="0" eb="2">
      <t>リンジ</t>
    </rPh>
    <rPh sb="2" eb="4">
      <t>ザイセイ</t>
    </rPh>
    <phoneticPr fontId="12"/>
  </si>
  <si>
    <t>臨時税収</t>
    <rPh sb="0" eb="2">
      <t>リンジ</t>
    </rPh>
    <rPh sb="2" eb="4">
      <t>ゼイシュウ</t>
    </rPh>
    <phoneticPr fontId="12"/>
  </si>
  <si>
    <t>減税</t>
    <rPh sb="0" eb="1">
      <t>ゲンシュウ</t>
    </rPh>
    <rPh sb="1" eb="2">
      <t>ゼイ</t>
    </rPh>
    <phoneticPr fontId="12"/>
  </si>
  <si>
    <t>公共事業等</t>
    <rPh sb="0" eb="2">
      <t>コウキョウ</t>
    </rPh>
    <rPh sb="2" eb="4">
      <t>ジギョウ</t>
    </rPh>
    <rPh sb="4" eb="5">
      <t>トウ</t>
    </rPh>
    <phoneticPr fontId="12"/>
  </si>
  <si>
    <t>減収補填債</t>
    <rPh sb="2" eb="4">
      <t>ホテン</t>
    </rPh>
    <phoneticPr fontId="12"/>
  </si>
  <si>
    <t>財源</t>
    <rPh sb="0" eb="2">
      <t>ザイゲン</t>
    </rPh>
    <phoneticPr fontId="12"/>
  </si>
  <si>
    <t>国予算政府</t>
    <rPh sb="0" eb="1">
      <t>クニ</t>
    </rPh>
    <rPh sb="1" eb="3">
      <t>ヨサン</t>
    </rPh>
    <rPh sb="3" eb="5">
      <t>セイフ</t>
    </rPh>
    <phoneticPr fontId="12"/>
  </si>
  <si>
    <t>退職手当債</t>
    <rPh sb="0" eb="2">
      <t>タイショク</t>
    </rPh>
    <rPh sb="2" eb="4">
      <t>テアテ</t>
    </rPh>
    <rPh sb="4" eb="5">
      <t>サイ</t>
    </rPh>
    <phoneticPr fontId="12"/>
  </si>
  <si>
    <t>厚生福祉</t>
    <rPh sb="0" eb="2">
      <t>コウセイ</t>
    </rPh>
    <rPh sb="2" eb="4">
      <t>フクシ</t>
    </rPh>
    <phoneticPr fontId="12"/>
  </si>
  <si>
    <t>公共用地</t>
    <rPh sb="0" eb="2">
      <t>コウキョウ</t>
    </rPh>
    <rPh sb="2" eb="4">
      <t>ヨウチ</t>
    </rPh>
    <phoneticPr fontId="12"/>
  </si>
  <si>
    <t>過疎対</t>
    <rPh sb="0" eb="2">
      <t>カソ</t>
    </rPh>
    <rPh sb="2" eb="3">
      <t>ツイ</t>
    </rPh>
    <phoneticPr fontId="12"/>
  </si>
  <si>
    <t>辺地</t>
    <rPh sb="0" eb="2">
      <t>ヘンチ</t>
    </rPh>
    <phoneticPr fontId="12"/>
  </si>
  <si>
    <t>一般</t>
    <rPh sb="0" eb="2">
      <t>イッパン</t>
    </rPh>
    <phoneticPr fontId="12"/>
  </si>
  <si>
    <t>教育・福祉</t>
    <rPh sb="0" eb="2">
      <t>キョウイク</t>
    </rPh>
    <rPh sb="3" eb="5">
      <t>フクシ</t>
    </rPh>
    <phoneticPr fontId="12"/>
  </si>
  <si>
    <t>全国</t>
    <rPh sb="0" eb="2">
      <t>ゼンコク</t>
    </rPh>
    <phoneticPr fontId="12"/>
  </si>
  <si>
    <t>（旧）緊急防災</t>
    <rPh sb="1" eb="2">
      <t>キュウ</t>
    </rPh>
    <rPh sb="3" eb="5">
      <t>キンキュウ</t>
    </rPh>
    <rPh sb="5" eb="7">
      <t>ボウサイ</t>
    </rPh>
    <phoneticPr fontId="12"/>
  </si>
  <si>
    <t>災害復</t>
    <rPh sb="0" eb="2">
      <t>サイガイ</t>
    </rPh>
    <rPh sb="2" eb="3">
      <t>フッキュウ</t>
    </rPh>
    <phoneticPr fontId="12"/>
  </si>
  <si>
    <t>公営住宅</t>
    <rPh sb="0" eb="2">
      <t>コウエイ</t>
    </rPh>
    <rPh sb="2" eb="4">
      <t>ジュウタク</t>
    </rPh>
    <phoneticPr fontId="12"/>
  </si>
  <si>
    <t>公共事業</t>
    <rPh sb="0" eb="2">
      <t>コウキョウ</t>
    </rPh>
    <rPh sb="2" eb="4">
      <t>ジギョウ</t>
    </rPh>
    <phoneticPr fontId="12"/>
  </si>
  <si>
    <t>事業</t>
    <rPh sb="0" eb="2">
      <t>ジギョウ</t>
    </rPh>
    <phoneticPr fontId="12"/>
  </si>
  <si>
    <t>（単位：千円）</t>
    <rPh sb="1" eb="3">
      <t>タンイ</t>
    </rPh>
    <rPh sb="4" eb="6">
      <t>センエン</t>
    </rPh>
    <phoneticPr fontId="12"/>
  </si>
  <si>
    <t>ａ　普通会計分</t>
    <phoneticPr fontId="12"/>
  </si>
  <si>
    <r>
      <t>オ　平成</t>
    </r>
    <r>
      <rPr>
        <sz val="18"/>
        <color rgb="FFFF0000"/>
        <rFont val="ＭＳ Ｐ明朝"/>
        <family val="1"/>
        <charset val="128"/>
      </rPr>
      <t>２８</t>
    </r>
    <r>
      <rPr>
        <sz val="18"/>
        <rFont val="ＭＳ Ｐ明朝"/>
        <family val="1"/>
        <charset val="128"/>
      </rPr>
      <t>年度市町村債事業別現在高調</t>
    </r>
    <rPh sb="2" eb="4">
      <t>ヘイセイ</t>
    </rPh>
    <rPh sb="6" eb="8">
      <t>ネンド</t>
    </rPh>
    <rPh sb="8" eb="11">
      <t>シチョウソン</t>
    </rPh>
    <rPh sb="11" eb="12">
      <t>サイ</t>
    </rPh>
    <rPh sb="12" eb="15">
      <t>ジギョウベツ</t>
    </rPh>
    <rPh sb="15" eb="18">
      <t>ゲンザイダカ</t>
    </rPh>
    <rPh sb="18" eb="19">
      <t>シラ</t>
    </rPh>
    <phoneticPr fontId="12"/>
  </si>
  <si>
    <t>チェック（差額）</t>
    <rPh sb="5" eb="7">
      <t>サガク</t>
    </rPh>
    <phoneticPr fontId="12"/>
  </si>
  <si>
    <t>福生病院組合</t>
  </si>
  <si>
    <t>福</t>
    <rPh sb="0" eb="1">
      <t>フク</t>
    </rPh>
    <phoneticPr fontId="52"/>
  </si>
  <si>
    <t>福生病院組合</t>
    <rPh sb="0" eb="2">
      <t>フッサ</t>
    </rPh>
    <rPh sb="2" eb="4">
      <t>ビョウイン</t>
    </rPh>
    <rPh sb="4" eb="6">
      <t>クミアイ</t>
    </rPh>
    <phoneticPr fontId="52"/>
  </si>
  <si>
    <t>昭和病院企業団</t>
  </si>
  <si>
    <t>昭</t>
    <rPh sb="0" eb="1">
      <t>ショウ</t>
    </rPh>
    <phoneticPr fontId="52"/>
  </si>
  <si>
    <t>昭和病院企業団</t>
    <rPh sb="0" eb="2">
      <t>ショウワ</t>
    </rPh>
    <rPh sb="2" eb="4">
      <t>ビョウイン</t>
    </rPh>
    <rPh sb="4" eb="6">
      <t>キギョウ</t>
    </rPh>
    <rPh sb="6" eb="7">
      <t>ダン</t>
    </rPh>
    <phoneticPr fontId="52"/>
  </si>
  <si>
    <t>阿伎留病院企業団</t>
  </si>
  <si>
    <t>阿</t>
    <rPh sb="0" eb="1">
      <t>ア</t>
    </rPh>
    <phoneticPr fontId="52"/>
  </si>
  <si>
    <t>阿伎留病院企業団</t>
    <rPh sb="0" eb="1">
      <t>ア</t>
    </rPh>
    <rPh sb="1" eb="2">
      <t>キ</t>
    </rPh>
    <rPh sb="2" eb="3">
      <t>リュウイ</t>
    </rPh>
    <rPh sb="3" eb="5">
      <t>ビョウイン</t>
    </rPh>
    <rPh sb="5" eb="7">
      <t>キギョウ</t>
    </rPh>
    <rPh sb="7" eb="8">
      <t>ダン</t>
    </rPh>
    <phoneticPr fontId="52"/>
  </si>
  <si>
    <t>青梅・羽村地区工業用水道企業団</t>
  </si>
  <si>
    <t>青</t>
    <rPh sb="0" eb="1">
      <t>アオ</t>
    </rPh>
    <phoneticPr fontId="52"/>
  </si>
  <si>
    <t>青梅、羽村地区工業用水道企業団</t>
    <rPh sb="0" eb="2">
      <t>オウメ</t>
    </rPh>
    <rPh sb="3" eb="5">
      <t>ハムラ</t>
    </rPh>
    <rPh sb="5" eb="7">
      <t>チク</t>
    </rPh>
    <rPh sb="7" eb="9">
      <t>コウギョウ</t>
    </rPh>
    <rPh sb="9" eb="10">
      <t>ヨウ</t>
    </rPh>
    <rPh sb="10" eb="12">
      <t>スイドウ</t>
    </rPh>
    <rPh sb="12" eb="14">
      <t>キギョウ</t>
    </rPh>
    <rPh sb="14" eb="15">
      <t>ダン</t>
    </rPh>
    <phoneticPr fontId="52"/>
  </si>
  <si>
    <t>小笠原村</t>
  </si>
  <si>
    <t>小</t>
    <rPh sb="0" eb="1">
      <t>ショウ</t>
    </rPh>
    <phoneticPr fontId="52"/>
  </si>
  <si>
    <t>青ヶ島村</t>
    <phoneticPr fontId="18"/>
  </si>
  <si>
    <t>青ケ島村</t>
  </si>
  <si>
    <t>青ヶ島村</t>
  </si>
  <si>
    <t>八丈町</t>
  </si>
  <si>
    <t>八</t>
    <rPh sb="0" eb="1">
      <t>ハチ</t>
    </rPh>
    <phoneticPr fontId="52"/>
  </si>
  <si>
    <t>御蔵島村</t>
  </si>
  <si>
    <t>御</t>
    <rPh sb="0" eb="1">
      <t>オン</t>
    </rPh>
    <phoneticPr fontId="52"/>
  </si>
  <si>
    <t>三宅村</t>
  </si>
  <si>
    <t>三</t>
    <rPh sb="0" eb="1">
      <t>サン</t>
    </rPh>
    <phoneticPr fontId="52"/>
  </si>
  <si>
    <t>神津島村</t>
  </si>
  <si>
    <t>神</t>
    <rPh sb="0" eb="1">
      <t>カミ</t>
    </rPh>
    <phoneticPr fontId="52"/>
  </si>
  <si>
    <t>新島村</t>
  </si>
  <si>
    <t>新</t>
    <rPh sb="0" eb="1">
      <t>シン</t>
    </rPh>
    <phoneticPr fontId="52"/>
  </si>
  <si>
    <t>利島村</t>
  </si>
  <si>
    <t>利</t>
    <rPh sb="0" eb="1">
      <t>リ</t>
    </rPh>
    <phoneticPr fontId="52"/>
  </si>
  <si>
    <t>大島町</t>
    <rPh sb="0" eb="2">
      <t>オオシマ</t>
    </rPh>
    <rPh sb="2" eb="3">
      <t>マチ</t>
    </rPh>
    <phoneticPr fontId="18"/>
  </si>
  <si>
    <t>大島町</t>
  </si>
  <si>
    <t>大</t>
    <rPh sb="0" eb="1">
      <t>ダイ</t>
    </rPh>
    <phoneticPr fontId="52"/>
  </si>
  <si>
    <t>奥多摩町</t>
  </si>
  <si>
    <t>奥</t>
    <rPh sb="0" eb="1">
      <t>オク</t>
    </rPh>
    <phoneticPr fontId="52"/>
  </si>
  <si>
    <t>檜原村</t>
  </si>
  <si>
    <t>檜</t>
    <rPh sb="0" eb="1">
      <t>ヒノハラ</t>
    </rPh>
    <phoneticPr fontId="52"/>
  </si>
  <si>
    <t>日の出町</t>
  </si>
  <si>
    <t>日</t>
    <rPh sb="0" eb="1">
      <t>ニチ</t>
    </rPh>
    <phoneticPr fontId="52"/>
  </si>
  <si>
    <t>瑞穂町</t>
  </si>
  <si>
    <t>瑞</t>
    <rPh sb="0" eb="1">
      <t>ミズホ</t>
    </rPh>
    <phoneticPr fontId="52"/>
  </si>
  <si>
    <t>西東京市</t>
  </si>
  <si>
    <t>西</t>
    <rPh sb="0" eb="1">
      <t>ニシ</t>
    </rPh>
    <phoneticPr fontId="52"/>
  </si>
  <si>
    <t>西東京市</t>
    <rPh sb="0" eb="1">
      <t>ニシ</t>
    </rPh>
    <rPh sb="1" eb="3">
      <t>トウキョウ</t>
    </rPh>
    <rPh sb="3" eb="4">
      <t>シ</t>
    </rPh>
    <phoneticPr fontId="52"/>
  </si>
  <si>
    <t>あきる野市</t>
  </si>
  <si>
    <t>あ</t>
    <phoneticPr fontId="52"/>
  </si>
  <si>
    <t>羽村市</t>
  </si>
  <si>
    <t>羽</t>
    <rPh sb="0" eb="1">
      <t>ハネ</t>
    </rPh>
    <phoneticPr fontId="52"/>
  </si>
  <si>
    <t>稲城市</t>
  </si>
  <si>
    <t>稲</t>
    <rPh sb="0" eb="1">
      <t>イネ</t>
    </rPh>
    <phoneticPr fontId="52"/>
  </si>
  <si>
    <t>多摩市</t>
  </si>
  <si>
    <t>多</t>
    <rPh sb="0" eb="1">
      <t>オオ</t>
    </rPh>
    <phoneticPr fontId="52"/>
  </si>
  <si>
    <t>武蔵村山市</t>
  </si>
  <si>
    <t>村</t>
    <rPh sb="0" eb="1">
      <t>ムラ</t>
    </rPh>
    <phoneticPr fontId="52"/>
  </si>
  <si>
    <t>東久留米市</t>
  </si>
  <si>
    <t>久</t>
    <rPh sb="0" eb="1">
      <t>ヒサ</t>
    </rPh>
    <phoneticPr fontId="52"/>
  </si>
  <si>
    <t>清瀬市</t>
  </si>
  <si>
    <t>清</t>
    <rPh sb="0" eb="1">
      <t>キヨ</t>
    </rPh>
    <phoneticPr fontId="52"/>
  </si>
  <si>
    <t>東大和市</t>
  </si>
  <si>
    <t>東</t>
    <rPh sb="0" eb="1">
      <t>ヒガシ</t>
    </rPh>
    <phoneticPr fontId="52"/>
  </si>
  <si>
    <t>狛江市</t>
  </si>
  <si>
    <t>狛</t>
    <rPh sb="0" eb="1">
      <t>コマエ</t>
    </rPh>
    <phoneticPr fontId="52"/>
  </si>
  <si>
    <t>福生市</t>
  </si>
  <si>
    <t>国立市</t>
  </si>
  <si>
    <t>国</t>
    <rPh sb="0" eb="1">
      <t>クニ</t>
    </rPh>
    <phoneticPr fontId="52"/>
  </si>
  <si>
    <t>国分寺市</t>
  </si>
  <si>
    <t>分</t>
    <rPh sb="0" eb="1">
      <t>ブン</t>
    </rPh>
    <phoneticPr fontId="52"/>
  </si>
  <si>
    <t>東村山市</t>
  </si>
  <si>
    <t>日野市</t>
  </si>
  <si>
    <t>小平市</t>
  </si>
  <si>
    <t>平</t>
    <rPh sb="0" eb="1">
      <t>タイ</t>
    </rPh>
    <phoneticPr fontId="52"/>
  </si>
  <si>
    <t>小金井市</t>
  </si>
  <si>
    <t>金</t>
    <rPh sb="0" eb="1">
      <t>カネ</t>
    </rPh>
    <phoneticPr fontId="52"/>
  </si>
  <si>
    <t>町田市</t>
  </si>
  <si>
    <t>町</t>
    <rPh sb="0" eb="1">
      <t>マチ</t>
    </rPh>
    <phoneticPr fontId="52"/>
  </si>
  <si>
    <t>調布市</t>
  </si>
  <si>
    <t>調</t>
    <rPh sb="0" eb="1">
      <t>チョウシ</t>
    </rPh>
    <phoneticPr fontId="52"/>
  </si>
  <si>
    <t>昭島市</t>
  </si>
  <si>
    <t>昭</t>
    <rPh sb="0" eb="1">
      <t>ショウワ</t>
    </rPh>
    <phoneticPr fontId="52"/>
  </si>
  <si>
    <t>府中市</t>
  </si>
  <si>
    <t>府</t>
    <rPh sb="0" eb="1">
      <t>フ</t>
    </rPh>
    <phoneticPr fontId="52"/>
  </si>
  <si>
    <t>青梅市</t>
  </si>
  <si>
    <t>三鷹市</t>
  </si>
  <si>
    <t>武蔵野市</t>
  </si>
  <si>
    <t>武</t>
    <rPh sb="0" eb="1">
      <t>ブ</t>
    </rPh>
    <phoneticPr fontId="52"/>
  </si>
  <si>
    <t>立川市</t>
  </si>
  <si>
    <t>立</t>
    <rPh sb="0" eb="1">
      <t>タ</t>
    </rPh>
    <phoneticPr fontId="52"/>
  </si>
  <si>
    <t>八王子市</t>
  </si>
  <si>
    <t>八王子市</t>
    <rPh sb="0" eb="4">
      <t>ハチオウジシ</t>
    </rPh>
    <phoneticPr fontId="52"/>
  </si>
  <si>
    <t>町村計</t>
    <rPh sb="0" eb="2">
      <t>チョウソン</t>
    </rPh>
    <rPh sb="2" eb="3">
      <t>ケイ</t>
    </rPh>
    <phoneticPr fontId="52"/>
  </si>
  <si>
    <t>市計</t>
    <rPh sb="0" eb="1">
      <t>シケイ</t>
    </rPh>
    <rPh sb="1" eb="2">
      <t>ケイ</t>
    </rPh>
    <phoneticPr fontId="52"/>
  </si>
  <si>
    <t>市町村組合計</t>
    <rPh sb="0" eb="3">
      <t>シチョウソン</t>
    </rPh>
    <rPh sb="3" eb="5">
      <t>クミアイ</t>
    </rPh>
    <rPh sb="5" eb="6">
      <t>ケイ</t>
    </rPh>
    <phoneticPr fontId="52"/>
  </si>
  <si>
    <t>介護ｻｰﾋﾞｽ</t>
    <rPh sb="0" eb="2">
      <t>カイゴ</t>
    </rPh>
    <phoneticPr fontId="52"/>
  </si>
  <si>
    <t>駐車場整備</t>
    <rPh sb="0" eb="3">
      <t>チュウシャジョウ</t>
    </rPh>
    <rPh sb="3" eb="5">
      <t>セイビ</t>
    </rPh>
    <phoneticPr fontId="52"/>
  </si>
  <si>
    <t>宅地造成</t>
    <rPh sb="0" eb="2">
      <t>タクチ</t>
    </rPh>
    <rPh sb="2" eb="4">
      <t>ゾウセイ</t>
    </rPh>
    <phoneticPr fontId="52"/>
  </si>
  <si>
    <t>観光施設</t>
    <rPh sb="0" eb="2">
      <t>カンコウ</t>
    </rPh>
    <rPh sb="2" eb="4">
      <t>シセツ</t>
    </rPh>
    <phoneticPr fontId="52"/>
  </si>
  <si>
    <t>と畜場</t>
    <rPh sb="1" eb="2">
      <t>チクサン</t>
    </rPh>
    <rPh sb="2" eb="3">
      <t>バ</t>
    </rPh>
    <phoneticPr fontId="52"/>
  </si>
  <si>
    <t>下水道</t>
    <rPh sb="0" eb="3">
      <t>ゲスイドウ</t>
    </rPh>
    <phoneticPr fontId="52"/>
  </si>
  <si>
    <t>簡易水道</t>
    <rPh sb="0" eb="2">
      <t>カンイ</t>
    </rPh>
    <rPh sb="2" eb="4">
      <t>スイドウ</t>
    </rPh>
    <phoneticPr fontId="52"/>
  </si>
  <si>
    <t>病　　院</t>
    <rPh sb="0" eb="4">
      <t>ビョウイン</t>
    </rPh>
    <phoneticPr fontId="52"/>
  </si>
  <si>
    <t>交　　通</t>
    <rPh sb="0" eb="4">
      <t>コウツウ</t>
    </rPh>
    <phoneticPr fontId="52"/>
  </si>
  <si>
    <t>工業用水道</t>
    <rPh sb="0" eb="3">
      <t>コウギョウヨウ</t>
    </rPh>
    <rPh sb="3" eb="5">
      <t>スイドウ</t>
    </rPh>
    <phoneticPr fontId="52"/>
  </si>
  <si>
    <t>上水道</t>
    <rPh sb="0" eb="3">
      <t>ジョウスイドウ</t>
    </rPh>
    <phoneticPr fontId="52"/>
  </si>
  <si>
    <t>団体</t>
    <rPh sb="0" eb="2">
      <t>ダンタイ</t>
    </rPh>
    <phoneticPr fontId="52"/>
  </si>
  <si>
    <t>都貸付金</t>
    <rPh sb="0" eb="1">
      <t>ト</t>
    </rPh>
    <rPh sb="1" eb="3">
      <t>カシツケ</t>
    </rPh>
    <rPh sb="3" eb="4">
      <t>キン</t>
    </rPh>
    <phoneticPr fontId="52"/>
  </si>
  <si>
    <t>合　　計</t>
    <rPh sb="0" eb="4">
      <t>ゴウケイ</t>
    </rPh>
    <phoneticPr fontId="52"/>
  </si>
  <si>
    <t>法非適用企業分</t>
    <rPh sb="0" eb="1">
      <t>ホウ</t>
    </rPh>
    <rPh sb="1" eb="2">
      <t>ヒ</t>
    </rPh>
    <rPh sb="2" eb="4">
      <t>テキヨウ</t>
    </rPh>
    <rPh sb="4" eb="6">
      <t>キギョウ</t>
    </rPh>
    <rPh sb="6" eb="7">
      <t>ブン</t>
    </rPh>
    <phoneticPr fontId="52"/>
  </si>
  <si>
    <t>法適用企業分</t>
    <rPh sb="0" eb="3">
      <t>ホウテキヨウ</t>
    </rPh>
    <rPh sb="3" eb="5">
      <t>キギョウ</t>
    </rPh>
    <rPh sb="5" eb="6">
      <t>ブン</t>
    </rPh>
    <phoneticPr fontId="52"/>
  </si>
  <si>
    <t>事業</t>
    <rPh sb="0" eb="2">
      <t>ジギョウ</t>
    </rPh>
    <phoneticPr fontId="52"/>
  </si>
  <si>
    <t>（単位：千円）</t>
    <rPh sb="1" eb="3">
      <t>タンイ</t>
    </rPh>
    <rPh sb="4" eb="6">
      <t>センエン</t>
    </rPh>
    <phoneticPr fontId="52"/>
  </si>
  <si>
    <t>ｂ　公営企業会計分</t>
    <rPh sb="2" eb="4">
      <t>コウエイ</t>
    </rPh>
    <phoneticPr fontId="52"/>
  </si>
  <si>
    <t>分</t>
    <rPh sb="0" eb="1">
      <t>フン</t>
    </rPh>
    <phoneticPr fontId="12"/>
  </si>
  <si>
    <t>区分</t>
    <rPh sb="0" eb="2">
      <t>クブン</t>
    </rPh>
    <phoneticPr fontId="52"/>
  </si>
  <si>
    <t>区</t>
    <rPh sb="0" eb="1">
      <t>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</si>
</sst>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#,##0.0;&quot;△ &quot;#,##0.0"/>
    <numFmt numFmtId="177" formatCode="#,##0.00;&quot;△ &quot;#,##0.00"/>
    <numFmt numFmtId="178" formatCode="#,##0.00_);[Red]\(#,##0.00\)"/>
    <numFmt numFmtId="179" formatCode="#,##0.0;&quot;△&quot;#,##0.0"/>
    <numFmt numFmtId="180" formatCode="#,##0.000;&quot;△&quot;#,##0.000"/>
    <numFmt numFmtId="181" formatCode="#,##0.000;&quot;△ &quot;#,##0.000"/>
    <numFmt numFmtId="182" formatCode="#,##0.000_ "/>
    <numFmt numFmtId="183" formatCode="#,##0.00_ ;[Red]\-#,##0.00\ "/>
    <numFmt numFmtId="184" formatCode="#,##0.0;[Red]\-#,##0.0"/>
    <numFmt numFmtId="185" formatCode="0.0%"/>
    <numFmt numFmtId="186" formatCode="#,##0;&quot;△ &quot;#,##0"/>
    <numFmt numFmtId="187" formatCode="#,##0_ ;[Red]\-#,##0\ "/>
    <numFmt numFmtId="188" formatCode="0;&quot;△ &quot;0"/>
    <numFmt numFmtId="189" formatCode="#,##0_);[Red]\(#,##0\)"/>
    <numFmt numFmtId="190" formatCode="#,##0_ "/>
  </numFmts>
  <fonts count="6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0.5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22"/>
      <name val="ＭＳ Ｐ明朝"/>
      <family val="1"/>
      <charset val="128"/>
    </font>
    <font>
      <b/>
      <sz val="16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</fills>
  <borders count="160">
    <border>
      <left/>
      <right/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0" borderId="55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22" borderId="56" applyNumberFormat="0" applyFont="0" applyAlignment="0" applyProtection="0">
      <alignment vertical="center"/>
    </xf>
    <xf numFmtId="0" fontId="25" fillId="0" borderId="57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5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30" fillId="0" borderId="59" applyNumberFormat="0" applyFill="0" applyAlignment="0" applyProtection="0">
      <alignment vertical="center"/>
    </xf>
    <xf numFmtId="0" fontId="31" fillId="0" borderId="60" applyNumberFormat="0" applyFill="0" applyAlignment="0" applyProtection="0">
      <alignment vertical="center"/>
    </xf>
    <xf numFmtId="0" fontId="32" fillId="0" borderId="6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2" applyNumberFormat="0" applyFill="0" applyAlignment="0" applyProtection="0">
      <alignment vertical="center"/>
    </xf>
    <xf numFmtId="0" fontId="34" fillId="23" borderId="63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58" applyNumberFormat="0" applyAlignment="0" applyProtection="0">
      <alignment vertical="center"/>
    </xf>
    <xf numFmtId="0" fontId="29" fillId="0" borderId="0"/>
    <xf numFmtId="0" fontId="2" fillId="0" borderId="0">
      <alignment vertical="center"/>
    </xf>
    <xf numFmtId="0" fontId="37" fillId="0" borderId="0"/>
    <xf numFmtId="0" fontId="38" fillId="24" borderId="0"/>
    <xf numFmtId="0" fontId="7" fillId="0" borderId="0"/>
    <xf numFmtId="0" fontId="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9" fillId="4" borderId="0" applyNumberFormat="0" applyBorder="0" applyAlignment="0" applyProtection="0">
      <alignment vertical="center"/>
    </xf>
  </cellStyleXfs>
  <cellXfs count="482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Fill="1" applyAlignment="1">
      <alignment vertical="center"/>
    </xf>
    <xf numFmtId="176" fontId="3" fillId="0" borderId="0" xfId="1" applyNumberFormat="1" applyFont="1" applyFill="1" applyAlignment="1">
      <alignment horizontal="right" vertical="center"/>
    </xf>
    <xf numFmtId="177" fontId="3" fillId="0" borderId="0" xfId="1" applyNumberFormat="1" applyFont="1" applyFill="1" applyAlignment="1">
      <alignment horizontal="right" vertical="center"/>
    </xf>
    <xf numFmtId="178" fontId="3" fillId="0" borderId="0" xfId="1" applyNumberFormat="1" applyFont="1" applyFill="1" applyAlignment="1">
      <alignment vertical="center"/>
    </xf>
    <xf numFmtId="178" fontId="3" fillId="0" borderId="0" xfId="1" applyNumberFormat="1" applyFont="1" applyFill="1" applyAlignment="1" applyProtection="1">
      <alignment vertical="center"/>
    </xf>
    <xf numFmtId="0" fontId="3" fillId="0" borderId="0" xfId="1" applyFont="1" applyBorder="1" applyAlignment="1">
      <alignment vertical="center"/>
    </xf>
    <xf numFmtId="179" fontId="5" fillId="0" borderId="0" xfId="1" applyNumberFormat="1" applyFont="1" applyBorder="1" applyAlignment="1" applyProtection="1">
      <alignment horizontal="right" vertical="center"/>
    </xf>
    <xf numFmtId="180" fontId="5" fillId="0" borderId="0" xfId="1" applyNumberFormat="1" applyFont="1" applyFill="1" applyBorder="1" applyAlignment="1" applyProtection="1">
      <alignment horizontal="right" vertical="center"/>
    </xf>
    <xf numFmtId="180" fontId="5" fillId="0" borderId="0" xfId="1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179" fontId="8" fillId="0" borderId="1" xfId="1" applyNumberFormat="1" applyFont="1" applyBorder="1" applyAlignment="1" applyProtection="1">
      <alignment horizontal="right" vertical="center"/>
    </xf>
    <xf numFmtId="180" fontId="8" fillId="0" borderId="2" xfId="1" applyNumberFormat="1" applyFont="1" applyFill="1" applyBorder="1" applyAlignment="1" applyProtection="1">
      <alignment horizontal="right" vertical="center"/>
    </xf>
    <xf numFmtId="180" fontId="8" fillId="0" borderId="3" xfId="1" applyNumberFormat="1" applyFont="1" applyFill="1" applyBorder="1" applyAlignment="1" applyProtection="1">
      <alignment vertical="center"/>
    </xf>
    <xf numFmtId="180" fontId="8" fillId="0" borderId="4" xfId="1" applyNumberFormat="1" applyFont="1" applyFill="1" applyBorder="1" applyAlignment="1" applyProtection="1">
      <alignment vertical="center"/>
    </xf>
    <xf numFmtId="179" fontId="8" fillId="0" borderId="7" xfId="1" applyNumberFormat="1" applyFont="1" applyBorder="1" applyAlignment="1" applyProtection="1">
      <alignment horizontal="right" vertical="center"/>
    </xf>
    <xf numFmtId="180" fontId="8" fillId="0" borderId="8" xfId="1" applyNumberFormat="1" applyFont="1" applyFill="1" applyBorder="1" applyAlignment="1" applyProtection="1">
      <alignment horizontal="right" vertical="center"/>
    </xf>
    <xf numFmtId="180" fontId="8" fillId="0" borderId="9" xfId="1" applyNumberFormat="1" applyFont="1" applyFill="1" applyBorder="1" applyAlignment="1" applyProtection="1">
      <alignment vertical="center"/>
    </xf>
    <xf numFmtId="180" fontId="8" fillId="0" borderId="10" xfId="1" applyNumberFormat="1" applyFont="1" applyFill="1" applyBorder="1" applyAlignment="1" applyProtection="1">
      <alignment vertical="center"/>
    </xf>
    <xf numFmtId="179" fontId="10" fillId="0" borderId="12" xfId="1" applyNumberFormat="1" applyFont="1" applyBorder="1" applyAlignment="1" applyProtection="1">
      <alignment horizontal="right" vertical="center"/>
    </xf>
    <xf numFmtId="180" fontId="11" fillId="0" borderId="13" xfId="1" applyNumberFormat="1" applyFont="1" applyFill="1" applyBorder="1" applyAlignment="1" applyProtection="1">
      <alignment horizontal="right" vertical="center"/>
    </xf>
    <xf numFmtId="180" fontId="11" fillId="0" borderId="14" xfId="1" applyNumberFormat="1" applyFont="1" applyFill="1" applyBorder="1" applyAlignment="1" applyProtection="1">
      <alignment vertical="center"/>
    </xf>
    <xf numFmtId="180" fontId="11" fillId="0" borderId="15" xfId="1" applyNumberFormat="1" applyFont="1" applyFill="1" applyBorder="1" applyAlignment="1" applyProtection="1">
      <alignment vertical="center"/>
    </xf>
    <xf numFmtId="180" fontId="11" fillId="0" borderId="18" xfId="1" applyNumberFormat="1" applyFont="1" applyFill="1" applyBorder="1" applyAlignment="1" applyProtection="1">
      <alignment vertical="center"/>
    </xf>
    <xf numFmtId="180" fontId="11" fillId="0" borderId="17" xfId="1" applyNumberFormat="1" applyFont="1" applyFill="1" applyBorder="1" applyAlignment="1" applyProtection="1">
      <alignment vertical="center"/>
    </xf>
    <xf numFmtId="180" fontId="11" fillId="0" borderId="19" xfId="2" applyNumberFormat="1" applyFont="1" applyBorder="1" applyAlignment="1">
      <alignment vertical="center"/>
    </xf>
    <xf numFmtId="180" fontId="11" fillId="0" borderId="20" xfId="1" applyNumberFormat="1" applyFont="1" applyFill="1" applyBorder="1" applyAlignment="1" applyProtection="1">
      <alignment vertical="center"/>
    </xf>
    <xf numFmtId="180" fontId="11" fillId="0" borderId="22" xfId="2" applyNumberFormat="1" applyFont="1" applyBorder="1" applyAlignment="1">
      <alignment vertical="center"/>
    </xf>
    <xf numFmtId="180" fontId="11" fillId="0" borderId="23" xfId="1" applyNumberFormat="1" applyFont="1" applyFill="1" applyBorder="1" applyAlignment="1" applyProtection="1">
      <alignment vertical="center"/>
    </xf>
    <xf numFmtId="180" fontId="11" fillId="0" borderId="24" xfId="1" applyNumberFormat="1" applyFont="1" applyFill="1" applyBorder="1" applyAlignment="1" applyProtection="1">
      <alignment vertical="center"/>
    </xf>
    <xf numFmtId="179" fontId="8" fillId="0" borderId="25" xfId="1" applyNumberFormat="1" applyFont="1" applyBorder="1" applyAlignment="1" applyProtection="1">
      <alignment horizontal="right" vertical="center"/>
    </xf>
    <xf numFmtId="180" fontId="8" fillId="0" borderId="2" xfId="1" applyNumberFormat="1" applyFont="1" applyFill="1" applyBorder="1" applyAlignment="1" applyProtection="1">
      <alignment vertical="center"/>
    </xf>
    <xf numFmtId="179" fontId="8" fillId="0" borderId="28" xfId="1" applyNumberFormat="1" applyFont="1" applyBorder="1" applyAlignment="1" applyProtection="1">
      <alignment horizontal="right" vertical="center"/>
    </xf>
    <xf numFmtId="179" fontId="10" fillId="0" borderId="31" xfId="1" applyNumberFormat="1" applyFont="1" applyBorder="1" applyAlignment="1" applyProtection="1">
      <alignment horizontal="right" vertical="center"/>
    </xf>
    <xf numFmtId="180" fontId="10" fillId="0" borderId="32" xfId="1" applyNumberFormat="1" applyFont="1" applyFill="1" applyBorder="1" applyAlignment="1" applyProtection="1">
      <alignment horizontal="right" vertical="center"/>
    </xf>
    <xf numFmtId="180" fontId="10" fillId="0" borderId="33" xfId="2" applyNumberFormat="1" applyFont="1" applyBorder="1" applyAlignment="1" applyProtection="1">
      <alignment vertical="center"/>
      <protection locked="0"/>
    </xf>
    <xf numFmtId="180" fontId="10" fillId="0" borderId="34" xfId="2" applyNumberFormat="1" applyFont="1" applyBorder="1" applyAlignment="1" applyProtection="1">
      <alignment vertical="center"/>
      <protection locked="0"/>
    </xf>
    <xf numFmtId="180" fontId="10" fillId="0" borderId="16" xfId="1" applyNumberFormat="1" applyFont="1" applyFill="1" applyBorder="1" applyAlignment="1" applyProtection="1">
      <alignment horizontal="right" vertical="center"/>
    </xf>
    <xf numFmtId="180" fontId="10" fillId="0" borderId="22" xfId="2" applyNumberFormat="1" applyFont="1" applyBorder="1" applyAlignment="1" applyProtection="1">
      <alignment vertical="center"/>
      <protection locked="0"/>
    </xf>
    <xf numFmtId="180" fontId="10" fillId="0" borderId="16" xfId="2" applyNumberFormat="1" applyFont="1" applyBorder="1" applyAlignment="1" applyProtection="1">
      <alignment vertical="center"/>
      <protection locked="0"/>
    </xf>
    <xf numFmtId="179" fontId="10" fillId="0" borderId="38" xfId="1" applyNumberFormat="1" applyFont="1" applyBorder="1" applyAlignment="1" applyProtection="1">
      <alignment horizontal="right" vertical="center"/>
    </xf>
    <xf numFmtId="180" fontId="10" fillId="0" borderId="39" xfId="1" applyNumberFormat="1" applyFont="1" applyFill="1" applyBorder="1" applyAlignment="1" applyProtection="1">
      <alignment horizontal="right" vertical="center"/>
    </xf>
    <xf numFmtId="180" fontId="10" fillId="0" borderId="40" xfId="2" applyNumberFormat="1" applyFont="1" applyBorder="1" applyAlignment="1" applyProtection="1">
      <alignment vertical="center"/>
      <protection locked="0"/>
    </xf>
    <xf numFmtId="180" fontId="10" fillId="0" borderId="39" xfId="2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180" fontId="8" fillId="0" borderId="27" xfId="1" applyNumberFormat="1" applyFont="1" applyFill="1" applyBorder="1" applyAlignment="1" applyProtection="1">
      <alignment vertical="center"/>
    </xf>
    <xf numFmtId="180" fontId="10" fillId="0" borderId="34" xfId="1" applyNumberFormat="1" applyFont="1" applyBorder="1" applyAlignment="1" applyProtection="1">
      <alignment horizontal="right" vertical="center"/>
    </xf>
    <xf numFmtId="180" fontId="10" fillId="0" borderId="45" xfId="2" applyNumberFormat="1" applyFont="1" applyBorder="1" applyAlignment="1" applyProtection="1">
      <alignment vertical="center"/>
      <protection locked="0"/>
    </xf>
    <xf numFmtId="180" fontId="10" fillId="0" borderId="48" xfId="1" applyNumberFormat="1" applyFont="1" applyBorder="1" applyAlignment="1" applyProtection="1">
      <alignment horizontal="right" vertical="center"/>
    </xf>
    <xf numFmtId="180" fontId="10" fillId="0" borderId="21" xfId="2" applyNumberFormat="1" applyFont="1" applyBorder="1" applyAlignment="1" applyProtection="1">
      <alignment vertical="center"/>
      <protection locked="0"/>
    </xf>
    <xf numFmtId="179" fontId="10" fillId="0" borderId="49" xfId="1" applyNumberFormat="1" applyFont="1" applyBorder="1" applyAlignment="1" applyProtection="1">
      <alignment horizontal="right" vertical="center"/>
    </xf>
    <xf numFmtId="180" fontId="10" fillId="0" borderId="50" xfId="1" applyNumberFormat="1" applyFont="1" applyBorder="1" applyAlignment="1" applyProtection="1">
      <alignment horizontal="right" vertical="center"/>
    </xf>
    <xf numFmtId="180" fontId="10" fillId="0" borderId="51" xfId="2" applyNumberFormat="1" applyFont="1" applyBorder="1" applyAlignment="1" applyProtection="1">
      <alignment vertical="center"/>
      <protection locked="0"/>
    </xf>
    <xf numFmtId="176" fontId="15" fillId="0" borderId="1" xfId="1" applyNumberFormat="1" applyFont="1" applyBorder="1" applyAlignment="1">
      <alignment horizontal="center" vertical="center"/>
    </xf>
    <xf numFmtId="177" fontId="15" fillId="0" borderId="52" xfId="1" applyNumberFormat="1" applyFont="1" applyBorder="1" applyAlignment="1">
      <alignment horizontal="center" vertical="center"/>
    </xf>
    <xf numFmtId="178" fontId="15" fillId="0" borderId="52" xfId="1" applyNumberFormat="1" applyFont="1" applyBorder="1" applyAlignment="1" applyProtection="1">
      <alignment horizontal="center" vertical="center"/>
    </xf>
    <xf numFmtId="178" fontId="15" fillId="0" borderId="2" xfId="1" applyNumberFormat="1" applyFont="1" applyBorder="1" applyAlignment="1" applyProtection="1">
      <alignment horizontal="center" vertical="center"/>
    </xf>
    <xf numFmtId="0" fontId="3" fillId="0" borderId="53" xfId="1" applyFont="1" applyBorder="1" applyAlignment="1">
      <alignment vertical="center"/>
    </xf>
    <xf numFmtId="0" fontId="3" fillId="0" borderId="27" xfId="1" applyFont="1" applyBorder="1" applyAlignment="1">
      <alignment horizontal="center" vertical="center"/>
    </xf>
    <xf numFmtId="176" fontId="15" fillId="0" borderId="49" xfId="1" applyNumberFormat="1" applyFont="1" applyBorder="1" applyAlignment="1">
      <alignment horizontal="center" vertical="center"/>
    </xf>
    <xf numFmtId="177" fontId="15" fillId="0" borderId="50" xfId="1" applyNumberFormat="1" applyFont="1" applyBorder="1" applyAlignment="1">
      <alignment horizontal="center" vertical="center"/>
    </xf>
    <xf numFmtId="178" fontId="15" fillId="0" borderId="50" xfId="1" applyNumberFormat="1" applyFont="1" applyBorder="1" applyAlignment="1" applyProtection="1">
      <alignment horizontal="center" vertical="center"/>
    </xf>
    <xf numFmtId="178" fontId="15" fillId="0" borderId="39" xfId="1" applyNumberFormat="1" applyFont="1" applyBorder="1" applyAlignment="1" applyProtection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177" fontId="3" fillId="0" borderId="0" xfId="1" quotePrefix="1" applyNumberFormat="1" applyFont="1" applyBorder="1" applyAlignment="1">
      <alignment horizontal="right" vertical="center"/>
    </xf>
    <xf numFmtId="178" fontId="3" fillId="0" borderId="0" xfId="1" applyNumberFormat="1" applyFont="1" applyBorder="1" applyAlignment="1">
      <alignment vertical="center"/>
    </xf>
    <xf numFmtId="178" fontId="3" fillId="0" borderId="0" xfId="1" applyNumberFormat="1" applyFont="1" applyBorder="1" applyAlignment="1" applyProtection="1">
      <alignment vertical="center"/>
    </xf>
    <xf numFmtId="176" fontId="3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8" fontId="3" fillId="0" borderId="0" xfId="1" applyNumberFormat="1" applyFont="1" applyAlignment="1">
      <alignment vertical="center"/>
    </xf>
    <xf numFmtId="178" fontId="3" fillId="0" borderId="0" xfId="1" applyNumberFormat="1" applyFont="1" applyAlignment="1" applyProtection="1">
      <alignment vertical="center"/>
    </xf>
    <xf numFmtId="0" fontId="15" fillId="0" borderId="0" xfId="1" applyFont="1" applyAlignment="1">
      <alignment vertical="center"/>
    </xf>
    <xf numFmtId="0" fontId="3" fillId="0" borderId="0" xfId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vertical="center"/>
    </xf>
    <xf numFmtId="37" fontId="40" fillId="0" borderId="0" xfId="1" applyNumberFormat="1" applyFont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7" fillId="0" borderId="0" xfId="2" applyNumberFormat="1" applyFont="1" applyFill="1" applyBorder="1" applyAlignment="1" applyProtection="1">
      <alignment horizontal="right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 applyProtection="1">
      <alignment horizontal="center" vertical="center"/>
    </xf>
    <xf numFmtId="176" fontId="41" fillId="0" borderId="64" xfId="1" applyNumberFormat="1" applyFont="1" applyFill="1" applyBorder="1" applyAlignment="1" applyProtection="1">
      <alignment horizontal="right" vertical="center"/>
    </xf>
    <xf numFmtId="181" fontId="41" fillId="0" borderId="65" xfId="2" applyNumberFormat="1" applyFont="1" applyFill="1" applyBorder="1" applyAlignment="1" applyProtection="1">
      <alignment horizontal="right" vertical="center" shrinkToFit="1"/>
    </xf>
    <xf numFmtId="181" fontId="41" fillId="0" borderId="66" xfId="2" applyNumberFormat="1" applyFont="1" applyFill="1" applyBorder="1" applyAlignment="1" applyProtection="1">
      <alignment horizontal="right" vertical="center"/>
    </xf>
    <xf numFmtId="181" fontId="41" fillId="0" borderId="67" xfId="2" applyNumberFormat="1" applyFont="1" applyFill="1" applyBorder="1" applyAlignment="1" applyProtection="1">
      <alignment horizontal="right" vertical="center"/>
    </xf>
    <xf numFmtId="176" fontId="42" fillId="0" borderId="69" xfId="1" applyNumberFormat="1" applyFont="1" applyFill="1" applyBorder="1" applyAlignment="1" applyProtection="1">
      <alignment horizontal="right" vertical="center"/>
    </xf>
    <xf numFmtId="180" fontId="42" fillId="0" borderId="70" xfId="2" applyNumberFormat="1" applyFont="1" applyFill="1" applyBorder="1" applyAlignment="1">
      <alignment horizontal="right" vertical="center"/>
    </xf>
    <xf numFmtId="180" fontId="42" fillId="0" borderId="71" xfId="2" applyNumberFormat="1" applyFont="1" applyFill="1" applyBorder="1" applyAlignment="1">
      <alignment horizontal="right" vertical="center"/>
    </xf>
    <xf numFmtId="180" fontId="42" fillId="0" borderId="72" xfId="2" applyNumberFormat="1" applyFont="1" applyFill="1" applyBorder="1" applyAlignment="1">
      <alignment horizontal="right" vertical="center"/>
    </xf>
    <xf numFmtId="0" fontId="15" fillId="0" borderId="73" xfId="1" applyFont="1" applyFill="1" applyBorder="1" applyAlignment="1" applyProtection="1">
      <alignment vertical="center"/>
    </xf>
    <xf numFmtId="0" fontId="7" fillId="0" borderId="20" xfId="1" applyFont="1" applyFill="1" applyBorder="1" applyAlignment="1" applyProtection="1">
      <alignment horizontal="left" vertical="center" indent="1"/>
    </xf>
    <xf numFmtId="176" fontId="42" fillId="0" borderId="74" xfId="1" applyNumberFormat="1" applyFont="1" applyFill="1" applyBorder="1" applyAlignment="1" applyProtection="1">
      <alignment horizontal="right" vertical="center"/>
    </xf>
    <xf numFmtId="180" fontId="42" fillId="0" borderId="22" xfId="2" applyNumberFormat="1" applyFont="1" applyFill="1" applyBorder="1" applyAlignment="1">
      <alignment horizontal="right" vertical="center"/>
    </xf>
    <xf numFmtId="180" fontId="42" fillId="0" borderId="16" xfId="2" applyNumberFormat="1" applyFont="1" applyFill="1" applyBorder="1" applyAlignment="1" applyProtection="1">
      <alignment horizontal="right" vertical="center"/>
    </xf>
    <xf numFmtId="180" fontId="42" fillId="0" borderId="23" xfId="2" applyNumberFormat="1" applyFont="1" applyFill="1" applyBorder="1" applyAlignment="1" applyProtection="1">
      <alignment horizontal="right" vertical="center"/>
    </xf>
    <xf numFmtId="0" fontId="15" fillId="0" borderId="37" xfId="1" applyFont="1" applyFill="1" applyBorder="1" applyAlignment="1" applyProtection="1">
      <alignment vertical="center"/>
    </xf>
    <xf numFmtId="0" fontId="7" fillId="0" borderId="17" xfId="1" applyFont="1" applyFill="1" applyBorder="1" applyAlignment="1" applyProtection="1">
      <alignment horizontal="left" vertical="center" indent="1"/>
    </xf>
    <xf numFmtId="180" fontId="42" fillId="0" borderId="22" xfId="2" applyNumberFormat="1" applyFont="1" applyFill="1" applyBorder="1" applyAlignment="1" applyProtection="1">
      <alignment horizontal="right" vertical="center"/>
    </xf>
    <xf numFmtId="180" fontId="42" fillId="0" borderId="16" xfId="2" applyNumberFormat="1" applyFont="1" applyFill="1" applyBorder="1" applyAlignment="1">
      <alignment horizontal="right" vertical="center"/>
    </xf>
    <xf numFmtId="180" fontId="42" fillId="0" borderId="23" xfId="2" applyNumberFormat="1" applyFont="1" applyFill="1" applyBorder="1" applyAlignment="1">
      <alignment horizontal="right" vertical="center"/>
    </xf>
    <xf numFmtId="0" fontId="7" fillId="0" borderId="37" xfId="1" applyFont="1" applyFill="1" applyBorder="1" applyAlignment="1" applyProtection="1">
      <alignment vertical="center"/>
    </xf>
    <xf numFmtId="176" fontId="42" fillId="0" borderId="75" xfId="1" applyNumberFormat="1" applyFont="1" applyFill="1" applyBorder="1" applyAlignment="1" applyProtection="1">
      <alignment horizontal="right" vertical="center"/>
    </xf>
    <xf numFmtId="180" fontId="42" fillId="0" borderId="19" xfId="2" applyNumberFormat="1" applyFont="1" applyFill="1" applyBorder="1" applyAlignment="1" applyProtection="1">
      <alignment horizontal="right" vertical="center"/>
    </xf>
    <xf numFmtId="180" fontId="42" fillId="0" borderId="0" xfId="2" applyNumberFormat="1" applyFont="1" applyFill="1" applyBorder="1" applyAlignment="1">
      <alignment horizontal="right" vertical="center"/>
    </xf>
    <xf numFmtId="180" fontId="42" fillId="0" borderId="76" xfId="2" applyNumberFormat="1" applyFont="1" applyFill="1" applyBorder="1" applyAlignment="1">
      <alignment horizontal="right" vertical="center"/>
    </xf>
    <xf numFmtId="0" fontId="15" fillId="0" borderId="35" xfId="1" applyFont="1" applyFill="1" applyBorder="1" applyAlignment="1" applyProtection="1">
      <alignment vertical="center"/>
    </xf>
    <xf numFmtId="0" fontId="7" fillId="0" borderId="36" xfId="1" applyFont="1" applyFill="1" applyBorder="1" applyAlignment="1" applyProtection="1">
      <alignment horizontal="left" vertical="center" indent="1"/>
    </xf>
    <xf numFmtId="176" fontId="42" fillId="0" borderId="77" xfId="1" applyNumberFormat="1" applyFont="1" applyFill="1" applyBorder="1" applyAlignment="1" applyProtection="1">
      <alignment horizontal="right" vertical="center"/>
    </xf>
    <xf numFmtId="180" fontId="42" fillId="0" borderId="78" xfId="2" applyNumberFormat="1" applyFont="1" applyFill="1" applyBorder="1" applyAlignment="1" applyProtection="1">
      <alignment horizontal="right" vertical="center"/>
    </xf>
    <xf numFmtId="180" fontId="42" fillId="0" borderId="79" xfId="2" applyNumberFormat="1" applyFont="1" applyFill="1" applyBorder="1" applyAlignment="1" applyProtection="1">
      <alignment horizontal="right" vertical="center"/>
    </xf>
    <xf numFmtId="180" fontId="42" fillId="0" borderId="80" xfId="2" applyNumberFormat="1" applyFont="1" applyFill="1" applyBorder="1" applyAlignment="1" applyProtection="1">
      <alignment horizontal="right" vertical="center"/>
    </xf>
    <xf numFmtId="0" fontId="7" fillId="0" borderId="35" xfId="1" applyFont="1" applyFill="1" applyBorder="1" applyAlignment="1" applyProtection="1">
      <alignment vertical="center"/>
    </xf>
    <xf numFmtId="0" fontId="7" fillId="0" borderId="81" xfId="1" applyFont="1" applyFill="1" applyBorder="1" applyAlignment="1" applyProtection="1">
      <alignment vertical="center"/>
    </xf>
    <xf numFmtId="0" fontId="15" fillId="0" borderId="82" xfId="1" applyFont="1" applyFill="1" applyBorder="1" applyAlignment="1" applyProtection="1">
      <alignment vertical="center"/>
    </xf>
    <xf numFmtId="182" fontId="3" fillId="0" borderId="0" xfId="1" applyNumberFormat="1" applyFont="1" applyBorder="1" applyAlignment="1">
      <alignment vertical="center"/>
    </xf>
    <xf numFmtId="180" fontId="42" fillId="0" borderId="83" xfId="2" applyNumberFormat="1" applyFont="1" applyFill="1" applyBorder="1" applyAlignment="1">
      <alignment horizontal="right" vertical="center"/>
    </xf>
    <xf numFmtId="180" fontId="42" fillId="0" borderId="36" xfId="2" applyNumberFormat="1" applyFont="1" applyFill="1" applyBorder="1" applyAlignment="1">
      <alignment horizontal="right" vertical="center"/>
    </xf>
    <xf numFmtId="180" fontId="42" fillId="0" borderId="17" xfId="2" applyNumberFormat="1" applyFont="1" applyFill="1" applyBorder="1" applyAlignment="1">
      <alignment horizontal="right" vertical="center"/>
    </xf>
    <xf numFmtId="0" fontId="40" fillId="0" borderId="17" xfId="1" applyFont="1" applyFill="1" applyBorder="1" applyAlignment="1" applyProtection="1">
      <alignment horizontal="left" vertical="center" indent="1"/>
    </xf>
    <xf numFmtId="37" fontId="7" fillId="0" borderId="84" xfId="55" applyNumberFormat="1" applyFont="1" applyFill="1" applyBorder="1" applyAlignment="1" applyProtection="1">
      <alignment horizontal="left" vertical="center" indent="1"/>
    </xf>
    <xf numFmtId="37" fontId="7" fillId="0" borderId="85" xfId="55" applyNumberFormat="1" applyFont="1" applyFill="1" applyBorder="1" applyAlignment="1" applyProtection="1">
      <alignment horizontal="left" vertical="center" indent="1"/>
    </xf>
    <xf numFmtId="176" fontId="42" fillId="0" borderId="86" xfId="1" applyNumberFormat="1" applyFont="1" applyFill="1" applyBorder="1" applyAlignment="1" applyProtection="1">
      <alignment horizontal="right" vertical="center"/>
    </xf>
    <xf numFmtId="180" fontId="42" fillId="0" borderId="87" xfId="2" applyNumberFormat="1" applyFont="1" applyFill="1" applyBorder="1" applyAlignment="1" applyProtection="1">
      <alignment horizontal="right" vertical="center"/>
    </xf>
    <xf numFmtId="180" fontId="42" fillId="0" borderId="87" xfId="2" applyNumberFormat="1" applyFont="1" applyFill="1" applyBorder="1" applyAlignment="1">
      <alignment horizontal="right" vertical="center"/>
    </xf>
    <xf numFmtId="180" fontId="42" fillId="0" borderId="88" xfId="2" applyNumberFormat="1" applyFont="1" applyFill="1" applyBorder="1" applyAlignment="1">
      <alignment horizontal="right" vertical="center"/>
    </xf>
    <xf numFmtId="0" fontId="7" fillId="0" borderId="89" xfId="1" applyFont="1" applyFill="1" applyBorder="1" applyAlignment="1" applyProtection="1">
      <alignment vertical="center"/>
    </xf>
    <xf numFmtId="0" fontId="7" fillId="0" borderId="88" xfId="1" applyFont="1" applyFill="1" applyBorder="1" applyAlignment="1" applyProtection="1">
      <alignment horizontal="left" vertical="center" indent="1"/>
    </xf>
    <xf numFmtId="176" fontId="42" fillId="0" borderId="90" xfId="1" applyNumberFormat="1" applyFont="1" applyFill="1" applyBorder="1" applyAlignment="1" applyProtection="1">
      <alignment horizontal="right" vertical="center"/>
    </xf>
    <xf numFmtId="180" fontId="42" fillId="0" borderId="40" xfId="2" applyNumberFormat="1" applyFont="1" applyFill="1" applyBorder="1" applyAlignment="1" applyProtection="1">
      <alignment horizontal="right" vertical="center"/>
    </xf>
    <xf numFmtId="180" fontId="42" fillId="0" borderId="0" xfId="2" applyNumberFormat="1" applyFont="1" applyFill="1" applyBorder="1" applyAlignment="1" applyProtection="1">
      <alignment horizontal="right" vertical="center"/>
    </xf>
    <xf numFmtId="0" fontId="7" fillId="0" borderId="41" xfId="1" applyFont="1" applyFill="1" applyBorder="1" applyAlignment="1" applyProtection="1">
      <alignment vertical="center"/>
    </xf>
    <xf numFmtId="0" fontId="15" fillId="0" borderId="42" xfId="1" applyFont="1" applyFill="1" applyBorder="1" applyAlignment="1" applyProtection="1">
      <alignment vertical="center"/>
    </xf>
    <xf numFmtId="176" fontId="3" fillId="0" borderId="91" xfId="1" applyNumberFormat="1" applyFont="1" applyFill="1" applyBorder="1" applyAlignment="1" applyProtection="1">
      <alignment horizontal="center" vertical="center"/>
    </xf>
    <xf numFmtId="177" fontId="3" fillId="0" borderId="3" xfId="1" applyNumberFormat="1" applyFont="1" applyFill="1" applyBorder="1" applyAlignment="1" applyProtection="1">
      <alignment horizontal="center" vertical="center"/>
    </xf>
    <xf numFmtId="178" fontId="3" fillId="0" borderId="3" xfId="1" applyNumberFormat="1" applyFont="1" applyFill="1" applyBorder="1" applyAlignment="1" applyProtection="1">
      <alignment horizontal="center" vertical="center"/>
    </xf>
    <xf numFmtId="183" fontId="3" fillId="0" borderId="3" xfId="1" applyNumberFormat="1" applyFont="1" applyFill="1" applyBorder="1" applyAlignment="1" applyProtection="1">
      <alignment horizontal="center" vertical="center"/>
    </xf>
    <xf numFmtId="0" fontId="3" fillId="0" borderId="92" xfId="1" applyFont="1" applyFill="1" applyBorder="1" applyAlignment="1" applyProtection="1">
      <alignment vertical="center"/>
    </xf>
    <xf numFmtId="0" fontId="3" fillId="0" borderId="27" xfId="1" applyFont="1" applyFill="1" applyBorder="1" applyAlignment="1" applyProtection="1">
      <alignment horizontal="center" vertical="center"/>
    </xf>
    <xf numFmtId="176" fontId="3" fillId="0" borderId="90" xfId="1" applyNumberFormat="1" applyFont="1" applyFill="1" applyBorder="1" applyAlignment="1" applyProtection="1">
      <alignment horizontal="center" vertical="center"/>
    </xf>
    <xf numFmtId="177" fontId="3" fillId="0" borderId="40" xfId="1" applyNumberFormat="1" applyFont="1" applyFill="1" applyBorder="1" applyAlignment="1" applyProtection="1">
      <alignment horizontal="center" vertical="center"/>
    </xf>
    <xf numFmtId="183" fontId="3" fillId="0" borderId="40" xfId="1" applyNumberFormat="1" applyFont="1" applyFill="1" applyBorder="1" applyAlignment="1" applyProtection="1">
      <alignment horizontal="center" vertical="center"/>
    </xf>
    <xf numFmtId="0" fontId="3" fillId="0" borderId="51" xfId="1" applyFont="1" applyFill="1" applyBorder="1" applyAlignment="1" applyProtection="1">
      <alignment horizontal="center" vertical="center"/>
    </xf>
    <xf numFmtId="0" fontId="3" fillId="0" borderId="54" xfId="1" applyFont="1" applyFill="1" applyBorder="1" applyAlignment="1" applyProtection="1">
      <alignment vertical="center"/>
    </xf>
    <xf numFmtId="177" fontId="3" fillId="0" borderId="0" xfId="1" applyNumberFormat="1" applyFont="1" applyFill="1" applyBorder="1" applyAlignment="1" applyProtection="1">
      <alignment horizontal="right" vertical="center"/>
    </xf>
    <xf numFmtId="177" fontId="3" fillId="0" borderId="0" xfId="1" applyNumberFormat="1" applyFont="1" applyFill="1" applyBorder="1" applyAlignment="1" applyProtection="1">
      <alignment vertical="center"/>
    </xf>
    <xf numFmtId="178" fontId="3" fillId="0" borderId="0" xfId="1" applyNumberFormat="1" applyFont="1" applyFill="1" applyBorder="1" applyAlignment="1" applyProtection="1">
      <alignment vertical="center"/>
    </xf>
    <xf numFmtId="183" fontId="3" fillId="0" borderId="0" xfId="1" applyNumberFormat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>
      <alignment vertical="center"/>
    </xf>
    <xf numFmtId="184" fontId="7" fillId="0" borderId="0" xfId="1" applyNumberFormat="1" applyFont="1" applyFill="1" applyBorder="1" applyAlignment="1">
      <alignment vertical="center"/>
    </xf>
    <xf numFmtId="180" fontId="44" fillId="0" borderId="68" xfId="2" applyNumberFormat="1" applyFont="1" applyFill="1" applyBorder="1" applyAlignment="1" applyProtection="1">
      <alignment horizontal="right" vertical="center"/>
    </xf>
    <xf numFmtId="180" fontId="44" fillId="0" borderId="93" xfId="2" applyNumberFormat="1" applyFont="1" applyFill="1" applyBorder="1" applyAlignment="1" applyProtection="1">
      <alignment horizontal="right" vertical="center"/>
    </xf>
    <xf numFmtId="180" fontId="44" fillId="0" borderId="94" xfId="2" applyNumberFormat="1" applyFont="1" applyFill="1" applyBorder="1" applyAlignment="1" applyProtection="1">
      <alignment horizontal="right" vertical="center"/>
    </xf>
    <xf numFmtId="180" fontId="44" fillId="0" borderId="65" xfId="2" applyNumberFormat="1" applyFont="1" applyFill="1" applyBorder="1" applyAlignment="1" applyProtection="1">
      <alignment horizontal="right" vertical="center"/>
    </xf>
    <xf numFmtId="2" fontId="7" fillId="0" borderId="0" xfId="1" applyNumberFormat="1" applyFont="1" applyFill="1" applyBorder="1" applyAlignment="1">
      <alignment vertical="center"/>
    </xf>
    <xf numFmtId="180" fontId="45" fillId="0" borderId="95" xfId="2" applyNumberFormat="1" applyFont="1" applyFill="1" applyBorder="1" applyAlignment="1">
      <alignment vertical="center"/>
    </xf>
    <xf numFmtId="180" fontId="45" fillId="0" borderId="96" xfId="2" applyNumberFormat="1" applyFont="1" applyFill="1" applyBorder="1" applyAlignment="1">
      <alignment vertical="center"/>
    </xf>
    <xf numFmtId="180" fontId="45" fillId="0" borderId="97" xfId="2" applyNumberFormat="1" applyFont="1" applyFill="1" applyBorder="1" applyAlignment="1">
      <alignment vertical="center"/>
    </xf>
    <xf numFmtId="180" fontId="45" fillId="0" borderId="98" xfId="2" applyNumberFormat="1" applyFont="1" applyFill="1" applyBorder="1" applyAlignment="1">
      <alignment horizontal="right" vertical="center"/>
    </xf>
    <xf numFmtId="180" fontId="45" fillId="0" borderId="99" xfId="2" applyNumberFormat="1" applyFont="1" applyFill="1" applyBorder="1" applyAlignment="1" applyProtection="1">
      <alignment vertical="center"/>
    </xf>
    <xf numFmtId="0" fontId="3" fillId="0" borderId="97" xfId="1" applyFont="1" applyFill="1" applyBorder="1" applyAlignment="1" applyProtection="1">
      <alignment vertical="center"/>
    </xf>
    <xf numFmtId="0" fontId="3" fillId="0" borderId="97" xfId="1" applyFont="1" applyFill="1" applyBorder="1" applyAlignment="1" applyProtection="1">
      <alignment horizontal="left" vertical="center"/>
    </xf>
    <xf numFmtId="0" fontId="15" fillId="0" borderId="100" xfId="1" applyFont="1" applyFill="1" applyBorder="1" applyAlignment="1" applyProtection="1">
      <alignment horizontal="left" vertical="center"/>
    </xf>
    <xf numFmtId="180" fontId="45" fillId="0" borderId="101" xfId="2" applyNumberFormat="1" applyFont="1" applyFill="1" applyBorder="1" applyAlignment="1">
      <alignment vertical="center"/>
    </xf>
    <xf numFmtId="180" fontId="45" fillId="0" borderId="102" xfId="2" applyNumberFormat="1" applyFont="1" applyFill="1" applyBorder="1" applyAlignment="1">
      <alignment vertical="center"/>
    </xf>
    <xf numFmtId="180" fontId="45" fillId="0" borderId="103" xfId="2" applyNumberFormat="1" applyFont="1" applyFill="1" applyBorder="1" applyAlignment="1">
      <alignment vertical="center"/>
    </xf>
    <xf numFmtId="180" fontId="45" fillId="0" borderId="104" xfId="2" applyNumberFormat="1" applyFont="1" applyFill="1" applyBorder="1" applyAlignment="1">
      <alignment vertical="center"/>
    </xf>
    <xf numFmtId="180" fontId="45" fillId="0" borderId="105" xfId="2" applyNumberFormat="1" applyFont="1" applyFill="1" applyBorder="1" applyAlignment="1">
      <alignment horizontal="right" vertical="center"/>
    </xf>
    <xf numFmtId="180" fontId="45" fillId="0" borderId="106" xfId="2" applyNumberFormat="1" applyFont="1" applyFill="1" applyBorder="1" applyAlignment="1" applyProtection="1">
      <alignment vertical="center"/>
    </xf>
    <xf numFmtId="0" fontId="7" fillId="0" borderId="107" xfId="1" applyFont="1" applyFill="1" applyBorder="1" applyAlignment="1" applyProtection="1">
      <alignment vertical="center"/>
    </xf>
    <xf numFmtId="0" fontId="7" fillId="0" borderId="107" xfId="1" applyFont="1" applyFill="1" applyBorder="1" applyAlignment="1" applyProtection="1">
      <alignment horizontal="left" vertical="center" indent="1"/>
    </xf>
    <xf numFmtId="0" fontId="3" fillId="0" borderId="108" xfId="1" applyFont="1" applyFill="1" applyBorder="1" applyAlignment="1" applyProtection="1">
      <alignment horizontal="left" vertical="center" indent="1"/>
    </xf>
    <xf numFmtId="180" fontId="45" fillId="0" borderId="109" xfId="2" applyNumberFormat="1" applyFont="1" applyFill="1" applyBorder="1" applyAlignment="1">
      <alignment vertical="center"/>
    </xf>
    <xf numFmtId="180" fontId="45" fillId="0" borderId="110" xfId="2" applyNumberFormat="1" applyFont="1" applyFill="1" applyBorder="1" applyAlignment="1">
      <alignment vertical="center"/>
    </xf>
    <xf numFmtId="180" fontId="45" fillId="0" borderId="111" xfId="2" applyNumberFormat="1" applyFont="1" applyFill="1" applyBorder="1" applyAlignment="1">
      <alignment vertical="center"/>
    </xf>
    <xf numFmtId="180" fontId="45" fillId="0" borderId="112" xfId="2" applyNumberFormat="1" applyFont="1" applyFill="1" applyBorder="1" applyAlignment="1">
      <alignment horizontal="right" vertical="center"/>
    </xf>
    <xf numFmtId="180" fontId="45" fillId="0" borderId="22" xfId="2" applyNumberFormat="1" applyFont="1" applyFill="1" applyBorder="1" applyAlignment="1" applyProtection="1">
      <alignment vertical="center"/>
    </xf>
    <xf numFmtId="0" fontId="7" fillId="0" borderId="16" xfId="1" applyFont="1" applyFill="1" applyBorder="1" applyAlignment="1" applyProtection="1">
      <alignment vertical="center"/>
    </xf>
    <xf numFmtId="0" fontId="7" fillId="0" borderId="16" xfId="1" applyFont="1" applyFill="1" applyBorder="1" applyAlignment="1" applyProtection="1">
      <alignment horizontal="left" vertical="center" indent="2"/>
    </xf>
    <xf numFmtId="0" fontId="3" fillId="0" borderId="17" xfId="1" applyFont="1" applyFill="1" applyBorder="1" applyAlignment="1" applyProtection="1">
      <alignment horizontal="left" vertical="center" indent="2"/>
    </xf>
    <xf numFmtId="180" fontId="45" fillId="0" borderId="16" xfId="2" applyNumberFormat="1" applyFont="1" applyFill="1" applyBorder="1" applyAlignment="1">
      <alignment vertical="center"/>
    </xf>
    <xf numFmtId="180" fontId="45" fillId="0" borderId="109" xfId="2" applyNumberFormat="1" applyFont="1" applyFill="1" applyBorder="1" applyAlignment="1">
      <alignment horizontal="right" vertical="center"/>
    </xf>
    <xf numFmtId="180" fontId="45" fillId="0" borderId="110" xfId="2" applyNumberFormat="1" applyFont="1" applyFill="1" applyBorder="1" applyAlignment="1">
      <alignment horizontal="right" vertical="center"/>
    </xf>
    <xf numFmtId="180" fontId="45" fillId="0" borderId="111" xfId="2" applyNumberFormat="1" applyFont="1" applyFill="1" applyBorder="1" applyAlignment="1">
      <alignment horizontal="right" vertical="center"/>
    </xf>
    <xf numFmtId="0" fontId="7" fillId="0" borderId="16" xfId="1" applyFont="1" applyFill="1" applyBorder="1" applyAlignment="1" applyProtection="1">
      <alignment horizontal="left" vertical="center" indent="1"/>
    </xf>
    <xf numFmtId="0" fontId="3" fillId="0" borderId="17" xfId="1" applyFont="1" applyFill="1" applyBorder="1" applyAlignment="1" applyProtection="1">
      <alignment horizontal="left" vertical="center" indent="1"/>
    </xf>
    <xf numFmtId="180" fontId="45" fillId="0" borderId="113" xfId="2" applyNumberFormat="1" applyFont="1" applyFill="1" applyBorder="1" applyAlignment="1">
      <alignment vertical="center"/>
    </xf>
    <xf numFmtId="180" fontId="45" fillId="0" borderId="114" xfId="2" applyNumberFormat="1" applyFont="1" applyFill="1" applyBorder="1" applyAlignment="1">
      <alignment vertical="center"/>
    </xf>
    <xf numFmtId="180" fontId="45" fillId="0" borderId="115" xfId="2" applyNumberFormat="1" applyFont="1" applyFill="1" applyBorder="1" applyAlignment="1">
      <alignment vertical="center"/>
    </xf>
    <xf numFmtId="180" fontId="45" fillId="0" borderId="116" xfId="2" applyNumberFormat="1" applyFont="1" applyFill="1" applyBorder="1" applyAlignment="1">
      <alignment horizontal="right" vertical="center"/>
    </xf>
    <xf numFmtId="180" fontId="45" fillId="0" borderId="117" xfId="2" applyNumberFormat="1" applyFont="1" applyFill="1" applyBorder="1" applyAlignment="1" applyProtection="1">
      <alignment vertical="center"/>
    </xf>
    <xf numFmtId="0" fontId="7" fillId="0" borderId="118" xfId="1" applyFont="1" applyFill="1" applyBorder="1" applyAlignment="1" applyProtection="1">
      <alignment vertical="center"/>
    </xf>
    <xf numFmtId="0" fontId="7" fillId="0" borderId="118" xfId="1" applyFont="1" applyFill="1" applyBorder="1" applyAlignment="1" applyProtection="1">
      <alignment horizontal="left" vertical="center" indent="1"/>
    </xf>
    <xf numFmtId="0" fontId="3" fillId="0" borderId="119" xfId="1" applyFont="1" applyFill="1" applyBorder="1" applyAlignment="1" applyProtection="1">
      <alignment horizontal="left" vertical="center" indent="1"/>
    </xf>
    <xf numFmtId="180" fontId="45" fillId="0" borderId="120" xfId="2" applyNumberFormat="1" applyFont="1" applyFill="1" applyBorder="1" applyAlignment="1" applyProtection="1">
      <alignment vertical="center"/>
    </xf>
    <xf numFmtId="180" fontId="45" fillId="0" borderId="121" xfId="2" applyNumberFormat="1" applyFont="1" applyFill="1" applyBorder="1" applyAlignment="1" applyProtection="1">
      <alignment vertical="center"/>
    </xf>
    <xf numFmtId="180" fontId="45" fillId="0" borderId="122" xfId="2" applyNumberFormat="1" applyFont="1" applyFill="1" applyBorder="1" applyAlignment="1" applyProtection="1">
      <alignment vertical="center"/>
    </xf>
    <xf numFmtId="180" fontId="45" fillId="0" borderId="121" xfId="2" applyNumberFormat="1" applyFont="1" applyFill="1" applyBorder="1" applyAlignment="1" applyProtection="1">
      <alignment horizontal="right" vertical="center"/>
    </xf>
    <xf numFmtId="180" fontId="45" fillId="0" borderId="123" xfId="2" applyNumberFormat="1" applyFont="1" applyFill="1" applyBorder="1" applyAlignment="1" applyProtection="1">
      <alignment vertical="center"/>
    </xf>
    <xf numFmtId="180" fontId="45" fillId="0" borderId="19" xfId="2" applyNumberFormat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5" fillId="0" borderId="36" xfId="1" applyFont="1" applyFill="1" applyBorder="1" applyAlignment="1" applyProtection="1">
      <alignment vertical="center"/>
    </xf>
    <xf numFmtId="180" fontId="45" fillId="0" borderId="107" xfId="2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80" fontId="45" fillId="0" borderId="37" xfId="2" applyNumberFormat="1" applyFont="1" applyFill="1" applyBorder="1" applyAlignment="1">
      <alignment horizontal="right" vertical="center"/>
    </xf>
    <xf numFmtId="180" fontId="45" fillId="0" borderId="109" xfId="2" applyNumberFormat="1" applyFont="1" applyFill="1" applyBorder="1" applyAlignment="1" applyProtection="1">
      <alignment vertical="center"/>
    </xf>
    <xf numFmtId="180" fontId="45" fillId="0" borderId="110" xfId="2" applyNumberFormat="1" applyFont="1" applyFill="1" applyBorder="1" applyAlignment="1" applyProtection="1">
      <alignment vertical="center"/>
    </xf>
    <xf numFmtId="180" fontId="45" fillId="0" borderId="111" xfId="2" applyNumberFormat="1" applyFont="1" applyFill="1" applyBorder="1" applyAlignment="1" applyProtection="1">
      <alignment vertical="center"/>
    </xf>
    <xf numFmtId="180" fontId="45" fillId="0" borderId="124" xfId="2" applyNumberFormat="1" applyFont="1" applyFill="1" applyBorder="1" applyAlignment="1" applyProtection="1">
      <alignment vertical="center"/>
    </xf>
    <xf numFmtId="177" fontId="7" fillId="0" borderId="0" xfId="2" applyNumberFormat="1" applyFont="1" applyFill="1" applyBorder="1" applyAlignment="1">
      <alignment horizontal="right" vertical="center"/>
    </xf>
    <xf numFmtId="0" fontId="3" fillId="0" borderId="17" xfId="1" applyFont="1" applyFill="1" applyBorder="1" applyAlignment="1" applyProtection="1">
      <alignment horizontal="left" vertical="center" indent="3"/>
    </xf>
    <xf numFmtId="180" fontId="45" fillId="0" borderId="124" xfId="2" applyNumberFormat="1" applyFont="1" applyFill="1" applyBorder="1" applyAlignment="1">
      <alignment horizontal="right" vertical="center"/>
    </xf>
    <xf numFmtId="180" fontId="45" fillId="0" borderId="16" xfId="2" applyNumberFormat="1" applyFont="1" applyFill="1" applyBorder="1" applyAlignment="1">
      <alignment horizontal="right" vertical="center"/>
    </xf>
    <xf numFmtId="180" fontId="45" fillId="0" borderId="125" xfId="2" applyNumberFormat="1" applyFont="1" applyFill="1" applyBorder="1" applyAlignment="1" applyProtection="1">
      <alignment vertical="center"/>
    </xf>
    <xf numFmtId="0" fontId="7" fillId="0" borderId="0" xfId="1" applyFont="1" applyFill="1" applyBorder="1" applyAlignment="1">
      <alignment horizontal="center" vertical="center"/>
    </xf>
    <xf numFmtId="0" fontId="16" fillId="0" borderId="126" xfId="1" applyFont="1" applyFill="1" applyBorder="1" applyAlignment="1">
      <alignment horizontal="distributed" vertical="center" wrapText="1" justifyLastLine="1"/>
    </xf>
    <xf numFmtId="0" fontId="40" fillId="0" borderId="2" xfId="1" applyFont="1" applyFill="1" applyBorder="1" applyAlignment="1">
      <alignment horizontal="distributed" vertical="center" justifyLastLine="1"/>
    </xf>
    <xf numFmtId="0" fontId="40" fillId="0" borderId="127" xfId="1" applyFont="1" applyFill="1" applyBorder="1" applyAlignment="1">
      <alignment horizontal="distributed" vertical="center" justifyLastLine="1"/>
    </xf>
    <xf numFmtId="0" fontId="7" fillId="0" borderId="127" xfId="1" applyFont="1" applyFill="1" applyBorder="1" applyAlignment="1">
      <alignment horizontal="distributed" vertical="center" justifyLastLine="1"/>
    </xf>
    <xf numFmtId="0" fontId="40" fillId="0" borderId="128" xfId="1" applyFont="1" applyFill="1" applyBorder="1" applyAlignment="1">
      <alignment horizontal="distributed" vertical="center" justifyLastLine="1"/>
    </xf>
    <xf numFmtId="0" fontId="3" fillId="0" borderId="129" xfId="1" applyFont="1" applyFill="1" applyBorder="1" applyAlignment="1" applyProtection="1">
      <alignment horizontal="distributed" vertical="center" justifyLastLine="1"/>
    </xf>
    <xf numFmtId="0" fontId="3" fillId="0" borderId="51" xfId="1" applyFont="1" applyFill="1" applyBorder="1" applyAlignment="1" applyProtection="1">
      <alignment horizontal="distributed" vertical="center" justifyLastLine="1"/>
    </xf>
    <xf numFmtId="0" fontId="3" fillId="0" borderId="39" xfId="1" applyFont="1" applyFill="1" applyBorder="1" applyAlignment="1" applyProtection="1">
      <alignment horizontal="distributed" vertical="center" justifyLastLine="1"/>
    </xf>
    <xf numFmtId="0" fontId="3" fillId="0" borderId="42" xfId="1" applyFont="1" applyFill="1" applyBorder="1" applyAlignment="1" applyProtection="1">
      <alignment horizontal="distributed" vertical="center" justifyLastLine="1"/>
    </xf>
    <xf numFmtId="37" fontId="15" fillId="0" borderId="0" xfId="54" applyNumberFormat="1" applyFont="1" applyAlignment="1" applyProtection="1">
      <alignment vertical="center"/>
    </xf>
    <xf numFmtId="0" fontId="47" fillId="0" borderId="0" xfId="1" applyFont="1" applyFill="1" applyBorder="1" applyAlignment="1" applyProtection="1">
      <alignment vertical="center"/>
    </xf>
    <xf numFmtId="0" fontId="48" fillId="0" borderId="0" xfId="1" applyFont="1" applyFill="1" applyBorder="1" applyAlignment="1" applyProtection="1">
      <alignment vertical="center"/>
    </xf>
    <xf numFmtId="0" fontId="15" fillId="0" borderId="0" xfId="54" applyFont="1" applyAlignment="1">
      <alignment vertical="center"/>
    </xf>
    <xf numFmtId="37" fontId="17" fillId="0" borderId="1" xfId="54" applyNumberFormat="1" applyFont="1" applyFill="1" applyBorder="1" applyAlignment="1" applyProtection="1">
      <alignment vertical="center"/>
      <protection locked="0"/>
    </xf>
    <xf numFmtId="37" fontId="17" fillId="0" borderId="52" xfId="54" applyNumberFormat="1" applyFont="1" applyFill="1" applyBorder="1" applyAlignment="1" applyProtection="1">
      <alignment vertical="center"/>
      <protection locked="0"/>
    </xf>
    <xf numFmtId="37" fontId="15" fillId="0" borderId="2" xfId="54" applyNumberFormat="1" applyFont="1" applyBorder="1" applyAlignment="1" applyProtection="1">
      <alignment vertical="center"/>
    </xf>
    <xf numFmtId="0" fontId="15" fillId="0" borderId="52" xfId="54" applyFont="1" applyBorder="1" applyAlignment="1">
      <alignment vertical="center"/>
    </xf>
    <xf numFmtId="37" fontId="17" fillId="0" borderId="31" xfId="54" applyNumberFormat="1" applyFont="1" applyFill="1" applyBorder="1" applyAlignment="1" applyProtection="1">
      <alignment vertical="center"/>
      <protection locked="0"/>
    </xf>
    <xf numFmtId="37" fontId="17" fillId="0" borderId="134" xfId="54" applyNumberFormat="1" applyFont="1" applyFill="1" applyBorder="1" applyAlignment="1" applyProtection="1">
      <alignment vertical="center"/>
      <protection locked="0"/>
    </xf>
    <xf numFmtId="37" fontId="15" fillId="0" borderId="32" xfId="54" applyNumberFormat="1" applyFont="1" applyBorder="1" applyAlignment="1" applyProtection="1">
      <alignment vertical="center"/>
    </xf>
    <xf numFmtId="37" fontId="15" fillId="0" borderId="134" xfId="54" applyNumberFormat="1" applyFont="1" applyBorder="1" applyAlignment="1" applyProtection="1">
      <alignment vertical="center"/>
    </xf>
    <xf numFmtId="37" fontId="9" fillId="0" borderId="31" xfId="54" applyNumberFormat="1" applyFont="1" applyBorder="1" applyAlignment="1" applyProtection="1">
      <alignment vertical="center"/>
    </xf>
    <xf numFmtId="37" fontId="9" fillId="0" borderId="134" xfId="54" applyNumberFormat="1" applyFont="1" applyBorder="1" applyAlignment="1" applyProtection="1">
      <alignment vertical="center"/>
    </xf>
    <xf numFmtId="37" fontId="9" fillId="0" borderId="32" xfId="54" applyNumberFormat="1" applyFont="1" applyBorder="1" applyAlignment="1" applyProtection="1">
      <alignment vertical="center"/>
    </xf>
    <xf numFmtId="185" fontId="15" fillId="0" borderId="137" xfId="30" applyNumberFormat="1" applyFont="1" applyBorder="1" applyAlignment="1" applyProtection="1">
      <alignment horizontal="center" vertical="center"/>
    </xf>
    <xf numFmtId="185" fontId="15" fillId="0" borderId="138" xfId="30" applyNumberFormat="1" applyFont="1" applyBorder="1" applyAlignment="1" applyProtection="1">
      <alignment horizontal="center" vertical="center"/>
    </xf>
    <xf numFmtId="37" fontId="15" fillId="0" borderId="32" xfId="54" applyNumberFormat="1" applyFont="1" applyBorder="1" applyAlignment="1" applyProtection="1">
      <alignment horizontal="center" vertical="center"/>
    </xf>
    <xf numFmtId="0" fontId="15" fillId="0" borderId="134" xfId="54" applyFont="1" applyBorder="1" applyAlignment="1">
      <alignment horizontal="center" vertical="center"/>
    </xf>
    <xf numFmtId="0" fontId="15" fillId="0" borderId="32" xfId="54" applyFont="1" applyFill="1" applyBorder="1" applyAlignment="1">
      <alignment horizontal="center" vertical="center"/>
    </xf>
    <xf numFmtId="0" fontId="15" fillId="0" borderId="47" xfId="54" applyFont="1" applyFill="1" applyBorder="1" applyAlignment="1">
      <alignment horizontal="center" vertical="center"/>
    </xf>
    <xf numFmtId="37" fontId="15" fillId="0" borderId="139" xfId="54" applyNumberFormat="1" applyFont="1" applyBorder="1" applyAlignment="1" applyProtection="1">
      <alignment horizontal="center" vertical="center"/>
    </xf>
    <xf numFmtId="37" fontId="15" fillId="0" borderId="140" xfId="54" applyNumberFormat="1" applyFont="1" applyBorder="1" applyAlignment="1" applyProtection="1">
      <alignment horizontal="center" vertical="center"/>
    </xf>
    <xf numFmtId="37" fontId="15" fillId="0" borderId="39" xfId="54" applyNumberFormat="1" applyFont="1" applyBorder="1" applyAlignment="1" applyProtection="1">
      <alignment horizontal="center" vertical="center"/>
    </xf>
    <xf numFmtId="0" fontId="15" fillId="0" borderId="50" xfId="54" applyFont="1" applyBorder="1" applyAlignment="1">
      <alignment horizontal="center" vertical="center"/>
    </xf>
    <xf numFmtId="0" fontId="15" fillId="0" borderId="39" xfId="54" applyFont="1" applyFill="1" applyBorder="1" applyAlignment="1">
      <alignment horizontal="center" vertical="center"/>
    </xf>
    <xf numFmtId="0" fontId="15" fillId="0" borderId="42" xfId="54" applyFont="1" applyFill="1" applyBorder="1" applyAlignment="1">
      <alignment horizontal="center" vertical="center"/>
    </xf>
    <xf numFmtId="0" fontId="15" fillId="0" borderId="0" xfId="54" applyFont="1" applyBorder="1" applyAlignment="1">
      <alignment horizontal="right" vertical="center"/>
    </xf>
    <xf numFmtId="37" fontId="15" fillId="0" borderId="0" xfId="54" applyNumberFormat="1" applyFont="1" applyBorder="1" applyAlignment="1" applyProtection="1">
      <alignment vertical="center"/>
    </xf>
    <xf numFmtId="0" fontId="15" fillId="0" borderId="0" xfId="54" applyFont="1" applyFill="1" applyBorder="1" applyAlignment="1">
      <alignment vertical="center"/>
    </xf>
    <xf numFmtId="186" fontId="7" fillId="0" borderId="0" xfId="54" applyNumberFormat="1" applyFont="1" applyBorder="1" applyAlignment="1" applyProtection="1">
      <alignment horizontal="right" vertical="center"/>
    </xf>
    <xf numFmtId="186" fontId="9" fillId="0" borderId="144" xfId="54" applyNumberFormat="1" applyFont="1" applyBorder="1" applyAlignment="1" applyProtection="1">
      <alignment vertical="center"/>
    </xf>
    <xf numFmtId="186" fontId="9" fillId="0" borderId="52" xfId="54" applyNumberFormat="1" applyFont="1" applyBorder="1" applyAlignment="1" applyProtection="1">
      <alignment vertical="center"/>
    </xf>
    <xf numFmtId="186" fontId="17" fillId="0" borderId="31" xfId="54" applyNumberFormat="1" applyFont="1" applyFill="1" applyBorder="1" applyAlignment="1" applyProtection="1">
      <alignment horizontal="right" vertical="center"/>
    </xf>
    <xf numFmtId="186" fontId="17" fillId="0" borderId="134" xfId="54" applyNumberFormat="1" applyFont="1" applyFill="1" applyBorder="1" applyAlignment="1" applyProtection="1">
      <alignment vertical="center"/>
    </xf>
    <xf numFmtId="186" fontId="15" fillId="0" borderId="134" xfId="54" applyNumberFormat="1" applyFont="1" applyBorder="1" applyAlignment="1" applyProtection="1">
      <alignment vertical="center"/>
    </xf>
    <xf numFmtId="0" fontId="15" fillId="0" borderId="134" xfId="54" applyFont="1" applyBorder="1" applyAlignment="1">
      <alignment horizontal="distributed" vertical="center"/>
    </xf>
    <xf numFmtId="0" fontId="15" fillId="0" borderId="47" xfId="54" applyFont="1" applyBorder="1" applyAlignment="1">
      <alignment horizontal="center" vertical="center"/>
    </xf>
    <xf numFmtId="0" fontId="15" fillId="0" borderId="36" xfId="54" applyFont="1" applyBorder="1" applyAlignment="1">
      <alignment horizontal="center" vertical="center"/>
    </xf>
    <xf numFmtId="0" fontId="15" fillId="0" borderId="0" xfId="54" applyFont="1" applyFill="1" applyAlignment="1">
      <alignment vertical="center"/>
    </xf>
    <xf numFmtId="0" fontId="15" fillId="0" borderId="134" xfId="54" applyFont="1" applyFill="1" applyBorder="1" applyAlignment="1">
      <alignment horizontal="distributed" vertical="center"/>
    </xf>
    <xf numFmtId="0" fontId="15" fillId="0" borderId="47" xfId="54" applyFont="1" applyFill="1" applyBorder="1" applyAlignment="1">
      <alignment horizontal="distributed" vertical="center"/>
    </xf>
    <xf numFmtId="0" fontId="15" fillId="0" borderId="36" xfId="54" applyFont="1" applyFill="1" applyBorder="1" applyAlignment="1">
      <alignment horizontal="distributed" vertical="center"/>
    </xf>
    <xf numFmtId="0" fontId="15" fillId="0" borderId="0" xfId="1" applyFont="1" applyAlignment="1">
      <alignment horizontal="center" vertical="center"/>
    </xf>
    <xf numFmtId="0" fontId="15" fillId="0" borderId="0" xfId="54" applyFont="1" applyBorder="1" applyAlignment="1">
      <alignment horizontal="center" vertical="center"/>
    </xf>
    <xf numFmtId="37" fontId="15" fillId="0" borderId="134" xfId="54" applyNumberFormat="1" applyFont="1" applyBorder="1" applyAlignment="1" applyProtection="1">
      <alignment horizontal="center" vertical="center"/>
    </xf>
    <xf numFmtId="0" fontId="15" fillId="0" borderId="0" xfId="54" applyFont="1" applyFill="1" applyAlignment="1">
      <alignment horizontal="center" vertical="center"/>
    </xf>
    <xf numFmtId="37" fontId="15" fillId="0" borderId="142" xfId="54" applyNumberFormat="1" applyFont="1" applyBorder="1" applyAlignment="1" applyProtection="1">
      <alignment horizontal="center" vertical="center"/>
    </xf>
    <xf numFmtId="0" fontId="15" fillId="0" borderId="142" xfId="54" applyFont="1" applyBorder="1" applyAlignment="1">
      <alignment horizontal="center" vertical="center"/>
    </xf>
    <xf numFmtId="37" fontId="15" fillId="0" borderId="50" xfId="54" applyNumberFormat="1" applyFont="1" applyBorder="1" applyAlignment="1" applyProtection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38" fontId="3" fillId="0" borderId="0" xfId="37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38" fontId="15" fillId="0" borderId="0" xfId="37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38" fontId="15" fillId="0" borderId="0" xfId="1" applyNumberFormat="1" applyFont="1" applyFill="1" applyBorder="1" applyAlignment="1">
      <alignment vertical="center"/>
    </xf>
    <xf numFmtId="0" fontId="17" fillId="0" borderId="91" xfId="1" applyFont="1" applyFill="1" applyBorder="1" applyAlignment="1">
      <alignment horizontal="center" vertical="center"/>
    </xf>
    <xf numFmtId="38" fontId="17" fillId="0" borderId="3" xfId="37" applyFont="1" applyFill="1" applyBorder="1" applyAlignment="1">
      <alignment vertical="center"/>
    </xf>
    <xf numFmtId="38" fontId="17" fillId="0" borderId="3" xfId="37" applyFont="1" applyFill="1" applyBorder="1" applyAlignment="1" applyProtection="1">
      <alignment vertical="center"/>
      <protection locked="0"/>
    </xf>
    <xf numFmtId="0" fontId="17" fillId="0" borderId="4" xfId="1" applyFont="1" applyFill="1" applyBorder="1" applyAlignment="1">
      <alignment horizontal="distributed" vertical="center" shrinkToFit="1"/>
    </xf>
    <xf numFmtId="0" fontId="15" fillId="0" borderId="75" xfId="1" applyFont="1" applyFill="1" applyBorder="1" applyAlignment="1">
      <alignment horizontal="center" vertical="center"/>
    </xf>
    <xf numFmtId="38" fontId="17" fillId="0" borderId="19" xfId="37" applyFont="1" applyFill="1" applyBorder="1" applyAlignment="1">
      <alignment vertical="center"/>
    </xf>
    <xf numFmtId="38" fontId="17" fillId="0" borderId="19" xfId="37" applyFont="1" applyFill="1" applyBorder="1" applyAlignment="1" applyProtection="1">
      <alignment vertical="center"/>
      <protection locked="0"/>
    </xf>
    <xf numFmtId="0" fontId="15" fillId="0" borderId="76" xfId="1" applyFont="1" applyFill="1" applyBorder="1" applyAlignment="1">
      <alignment horizontal="distributed" vertical="center" shrinkToFit="1"/>
    </xf>
    <xf numFmtId="0" fontId="3" fillId="0" borderId="76" xfId="1" applyFont="1" applyFill="1" applyBorder="1" applyAlignment="1">
      <alignment horizontal="distributed" vertical="distributed" shrinkToFit="1"/>
    </xf>
    <xf numFmtId="0" fontId="3" fillId="0" borderId="76" xfId="1" applyFont="1" applyFill="1" applyBorder="1" applyAlignment="1">
      <alignment horizontal="distributed" vertical="center" shrinkToFit="1"/>
    </xf>
    <xf numFmtId="0" fontId="51" fillId="0" borderId="75" xfId="1" applyFont="1" applyFill="1" applyBorder="1" applyAlignment="1">
      <alignment horizontal="center" vertical="center"/>
    </xf>
    <xf numFmtId="0" fontId="40" fillId="0" borderId="76" xfId="1" applyFont="1" applyFill="1" applyBorder="1" applyAlignment="1">
      <alignment horizontal="distributed" vertical="center" shrinkToFit="1"/>
    </xf>
    <xf numFmtId="0" fontId="52" fillId="0" borderId="76" xfId="1" applyFont="1" applyFill="1" applyBorder="1" applyAlignment="1">
      <alignment horizontal="distributed" vertical="center" shrinkToFit="1"/>
    </xf>
    <xf numFmtId="0" fontId="7" fillId="0" borderId="76" xfId="1" applyFont="1" applyFill="1" applyBorder="1" applyAlignment="1">
      <alignment horizontal="distributed" vertical="center" shrinkToFit="1"/>
    </xf>
    <xf numFmtId="0" fontId="51" fillId="0" borderId="76" xfId="1" applyFont="1" applyFill="1" applyBorder="1" applyAlignment="1">
      <alignment horizontal="distributed" vertical="center" shrinkToFit="1"/>
    </xf>
    <xf numFmtId="0" fontId="15" fillId="0" borderId="139" xfId="1" applyFont="1" applyFill="1" applyBorder="1" applyAlignment="1">
      <alignment horizontal="center" vertical="center"/>
    </xf>
    <xf numFmtId="38" fontId="17" fillId="0" borderId="145" xfId="37" applyFont="1" applyFill="1" applyBorder="1" applyAlignment="1">
      <alignment vertical="center"/>
    </xf>
    <xf numFmtId="38" fontId="17" fillId="0" borderId="145" xfId="37" applyFont="1" applyFill="1" applyBorder="1" applyAlignment="1" applyProtection="1">
      <alignment vertical="center"/>
      <protection locked="0"/>
    </xf>
    <xf numFmtId="0" fontId="15" fillId="0" borderId="146" xfId="1" applyFont="1" applyFill="1" applyBorder="1" applyAlignment="1">
      <alignment horizontal="distributed" vertical="center" shrinkToFit="1"/>
    </xf>
    <xf numFmtId="0" fontId="15" fillId="0" borderId="76" xfId="1" applyFont="1" applyFill="1" applyBorder="1" applyAlignment="1">
      <alignment horizontal="distributed" vertical="center"/>
    </xf>
    <xf numFmtId="38" fontId="17" fillId="0" borderId="33" xfId="37" applyFont="1" applyFill="1" applyBorder="1" applyAlignment="1">
      <alignment vertical="center"/>
    </xf>
    <xf numFmtId="38" fontId="17" fillId="0" borderId="33" xfId="37" applyFont="1" applyFill="1" applyBorder="1" applyAlignment="1" applyProtection="1">
      <alignment vertical="center"/>
      <protection locked="0"/>
    </xf>
    <xf numFmtId="0" fontId="15" fillId="0" borderId="147" xfId="1" applyFont="1" applyFill="1" applyBorder="1" applyAlignment="1">
      <alignment horizontal="distributed" vertical="center"/>
    </xf>
    <xf numFmtId="0" fontId="15" fillId="0" borderId="146" xfId="1" applyFont="1" applyFill="1" applyBorder="1" applyAlignment="1">
      <alignment horizontal="distributed" vertical="center"/>
    </xf>
    <xf numFmtId="0" fontId="15" fillId="0" borderId="137" xfId="1" applyFont="1" applyFill="1" applyBorder="1" applyAlignment="1">
      <alignment horizontal="center" vertical="center"/>
    </xf>
    <xf numFmtId="0" fontId="15" fillId="0" borderId="0" xfId="1" applyNumberFormat="1" applyFont="1" applyFill="1" applyBorder="1" applyAlignment="1">
      <alignment vertical="center"/>
    </xf>
    <xf numFmtId="38" fontId="6" fillId="0" borderId="0" xfId="37" applyFont="1" applyFill="1" applyBorder="1" applyAlignment="1">
      <alignment vertical="center"/>
    </xf>
    <xf numFmtId="38" fontId="9" fillId="0" borderId="75" xfId="37" applyFont="1" applyFill="1" applyBorder="1" applyAlignment="1">
      <alignment horizontal="center" vertical="center"/>
    </xf>
    <xf numFmtId="38" fontId="53" fillId="0" borderId="33" xfId="37" applyFont="1" applyFill="1" applyBorder="1" applyAlignment="1">
      <alignment vertical="center"/>
    </xf>
    <xf numFmtId="0" fontId="9" fillId="0" borderId="147" xfId="52" applyFont="1" applyFill="1" applyBorder="1" applyAlignment="1">
      <alignment horizontal="distributed" vertical="center" shrinkToFit="1"/>
    </xf>
    <xf numFmtId="187" fontId="15" fillId="0" borderId="0" xfId="1" applyNumberFormat="1" applyFont="1" applyFill="1" applyBorder="1" applyAlignment="1">
      <alignment vertical="center"/>
    </xf>
    <xf numFmtId="38" fontId="53" fillId="0" borderId="19" xfId="37" applyFont="1" applyFill="1" applyBorder="1" applyAlignment="1">
      <alignment vertical="center"/>
    </xf>
    <xf numFmtId="38" fontId="9" fillId="0" borderId="76" xfId="37" applyFont="1" applyFill="1" applyBorder="1" applyAlignment="1">
      <alignment horizontal="distributed" vertical="center"/>
    </xf>
    <xf numFmtId="38" fontId="9" fillId="0" borderId="139" xfId="37" applyFont="1" applyFill="1" applyBorder="1" applyAlignment="1">
      <alignment horizontal="center" vertical="center"/>
    </xf>
    <xf numFmtId="38" fontId="53" fillId="0" borderId="145" xfId="37" applyFont="1" applyFill="1" applyBorder="1" applyAlignment="1">
      <alignment vertical="center"/>
    </xf>
    <xf numFmtId="38" fontId="9" fillId="0" borderId="146" xfId="37" applyFont="1" applyFill="1" applyBorder="1" applyAlignment="1">
      <alignment horizontal="distributed" vertical="center"/>
    </xf>
    <xf numFmtId="0" fontId="15" fillId="0" borderId="0" xfId="1" applyFont="1" applyFill="1" applyBorder="1" applyAlignment="1">
      <alignment horizontal="justify" vertical="center"/>
    </xf>
    <xf numFmtId="0" fontId="15" fillId="0" borderId="33" xfId="1" applyFont="1" applyFill="1" applyBorder="1" applyAlignment="1">
      <alignment horizontal="distributed" vertical="center" shrinkToFit="1"/>
    </xf>
    <xf numFmtId="0" fontId="15" fillId="0" borderId="33" xfId="1" applyFont="1" applyFill="1" applyBorder="1" applyAlignment="1">
      <alignment horizontal="center" vertical="center" shrinkToFit="1"/>
    </xf>
    <xf numFmtId="0" fontId="3" fillId="0" borderId="33" xfId="1" applyFont="1" applyFill="1" applyBorder="1" applyAlignment="1">
      <alignment horizontal="distributed" vertical="center" shrinkToFit="1"/>
    </xf>
    <xf numFmtId="38" fontId="15" fillId="0" borderId="33" xfId="37" applyFont="1" applyFill="1" applyBorder="1" applyAlignment="1">
      <alignment horizontal="distributed" vertical="center" shrinkToFit="1"/>
    </xf>
    <xf numFmtId="0" fontId="15" fillId="0" borderId="147" xfId="1" applyFont="1" applyFill="1" applyBorder="1" applyAlignment="1">
      <alignment horizontal="justify" vertical="center"/>
    </xf>
    <xf numFmtId="0" fontId="15" fillId="0" borderId="90" xfId="1" applyFont="1" applyFill="1" applyBorder="1" applyAlignment="1">
      <alignment horizontal="center" vertical="center"/>
    </xf>
    <xf numFmtId="0" fontId="15" fillId="0" borderId="40" xfId="1" applyFont="1" applyFill="1" applyBorder="1" applyAlignment="1">
      <alignment horizontal="distributed" vertical="center" shrinkToFit="1"/>
    </xf>
    <xf numFmtId="0" fontId="15" fillId="0" borderId="40" xfId="1" applyFont="1" applyFill="1" applyBorder="1" applyAlignment="1">
      <alignment horizontal="center" vertical="center" shrinkToFit="1"/>
    </xf>
    <xf numFmtId="0" fontId="3" fillId="0" borderId="40" xfId="1" applyFont="1" applyFill="1" applyBorder="1" applyAlignment="1">
      <alignment horizontal="distributed" vertical="center" shrinkToFit="1"/>
    </xf>
    <xf numFmtId="38" fontId="15" fillId="0" borderId="40" xfId="37" applyFont="1" applyFill="1" applyBorder="1" applyAlignment="1">
      <alignment horizontal="distributed" vertical="center" shrinkToFit="1"/>
    </xf>
    <xf numFmtId="0" fontId="15" fillId="0" borderId="148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48" fillId="0" borderId="0" xfId="1" applyFont="1" applyFill="1" applyBorder="1" applyAlignment="1">
      <alignment vertical="center"/>
    </xf>
    <xf numFmtId="0" fontId="54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188" fontId="3" fillId="0" borderId="0" xfId="1" applyNumberFormat="1" applyFont="1" applyFill="1" applyBorder="1" applyAlignment="1">
      <alignment vertical="center"/>
    </xf>
    <xf numFmtId="188" fontId="10" fillId="0" borderId="0" xfId="1" applyNumberFormat="1" applyFont="1" applyFill="1" applyBorder="1" applyAlignment="1">
      <alignment vertical="center"/>
    </xf>
    <xf numFmtId="188" fontId="46" fillId="0" borderId="0" xfId="1" applyNumberFormat="1" applyFont="1" applyFill="1" applyBorder="1" applyAlignment="1">
      <alignment vertical="center"/>
    </xf>
    <xf numFmtId="188" fontId="10" fillId="0" borderId="0" xfId="37" applyNumberFormat="1" applyFont="1" applyFill="1" applyBorder="1" applyAlignment="1">
      <alignment vertical="center"/>
    </xf>
    <xf numFmtId="0" fontId="7" fillId="0" borderId="0" xfId="52" applyFont="1"/>
    <xf numFmtId="0" fontId="7" fillId="0" borderId="0" xfId="52" applyFont="1" applyAlignment="1">
      <alignment vertical="center"/>
    </xf>
    <xf numFmtId="0" fontId="7" fillId="0" borderId="0" xfId="52" applyFont="1" applyAlignment="1">
      <alignment horizontal="center" vertical="center"/>
    </xf>
    <xf numFmtId="0" fontId="7" fillId="0" borderId="0" xfId="52" applyFont="1" applyFill="1" applyAlignment="1">
      <alignment vertical="center"/>
    </xf>
    <xf numFmtId="0" fontId="7" fillId="0" borderId="0" xfId="52" quotePrefix="1" applyFont="1" applyAlignment="1">
      <alignment vertical="center"/>
    </xf>
    <xf numFmtId="0" fontId="1" fillId="0" borderId="0" xfId="53" applyNumberFormat="1">
      <alignment vertical="center"/>
    </xf>
    <xf numFmtId="0" fontId="1" fillId="0" borderId="0" xfId="53">
      <alignment vertical="center"/>
    </xf>
    <xf numFmtId="0" fontId="7" fillId="0" borderId="26" xfId="52" applyFont="1" applyBorder="1" applyAlignment="1">
      <alignment horizontal="center" vertical="center"/>
    </xf>
    <xf numFmtId="38" fontId="11" fillId="0" borderId="3" xfId="39" applyFont="1" applyBorder="1" applyAlignment="1" applyProtection="1">
      <alignment vertical="center"/>
    </xf>
    <xf numFmtId="38" fontId="11" fillId="0" borderId="3" xfId="39" applyFont="1" applyBorder="1" applyAlignment="1" applyProtection="1">
      <alignment vertical="center"/>
      <protection locked="0"/>
    </xf>
    <xf numFmtId="38" fontId="11" fillId="0" borderId="2" xfId="39" applyFont="1" applyBorder="1" applyAlignment="1" applyProtection="1">
      <alignment vertical="center"/>
      <protection locked="0"/>
    </xf>
    <xf numFmtId="189" fontId="11" fillId="0" borderId="3" xfId="39" applyNumberFormat="1" applyFont="1" applyBorder="1" applyAlignment="1" applyProtection="1">
      <alignment vertical="center"/>
      <protection locked="0"/>
    </xf>
    <xf numFmtId="38" fontId="11" fillId="0" borderId="3" xfId="39" applyFont="1" applyFill="1" applyBorder="1" applyAlignment="1" applyProtection="1">
      <alignment vertical="center"/>
      <protection locked="0"/>
    </xf>
    <xf numFmtId="38" fontId="11" fillId="0" borderId="2" xfId="39" applyFont="1" applyFill="1" applyBorder="1" applyAlignment="1" applyProtection="1">
      <alignment vertical="center"/>
      <protection locked="0"/>
    </xf>
    <xf numFmtId="0" fontId="40" fillId="0" borderId="4" xfId="52" applyFont="1" applyBorder="1" applyAlignment="1">
      <alignment horizontal="distributed" vertical="center" shrinkToFit="1"/>
    </xf>
    <xf numFmtId="190" fontId="0" fillId="0" borderId="0" xfId="0" applyNumberFormat="1" applyAlignment="1">
      <alignment vertical="center"/>
    </xf>
    <xf numFmtId="0" fontId="0" fillId="0" borderId="149" xfId="0" applyBorder="1" applyAlignment="1">
      <alignment vertical="center" shrinkToFit="1"/>
    </xf>
    <xf numFmtId="0" fontId="7" fillId="0" borderId="35" xfId="52" applyFont="1" applyBorder="1" applyAlignment="1">
      <alignment horizontal="center" vertical="center"/>
    </xf>
    <xf numFmtId="38" fontId="11" fillId="0" borderId="19" xfId="39" applyFont="1" applyBorder="1" applyAlignment="1" applyProtection="1">
      <alignment vertical="center"/>
    </xf>
    <xf numFmtId="38" fontId="11" fillId="0" borderId="19" xfId="39" applyFont="1" applyBorder="1" applyAlignment="1" applyProtection="1">
      <alignment vertical="center"/>
      <protection locked="0"/>
    </xf>
    <xf numFmtId="38" fontId="11" fillId="0" borderId="0" xfId="39" applyFont="1" applyBorder="1" applyAlignment="1" applyProtection="1">
      <alignment vertical="center"/>
      <protection locked="0"/>
    </xf>
    <xf numFmtId="189" fontId="11" fillId="0" borderId="19" xfId="39" applyNumberFormat="1" applyFont="1" applyBorder="1" applyAlignment="1" applyProtection="1">
      <alignment vertical="center"/>
      <protection locked="0"/>
    </xf>
    <xf numFmtId="38" fontId="11" fillId="0" borderId="0" xfId="39" applyFont="1" applyFill="1" applyBorder="1" applyAlignment="1" applyProtection="1">
      <alignment vertical="center"/>
      <protection locked="0"/>
    </xf>
    <xf numFmtId="38" fontId="11" fillId="0" borderId="19" xfId="39" applyFont="1" applyFill="1" applyBorder="1" applyAlignment="1" applyProtection="1">
      <alignment vertical="center"/>
      <protection locked="0"/>
    </xf>
    <xf numFmtId="0" fontId="7" fillId="0" borderId="36" xfId="52" applyFont="1" applyBorder="1" applyAlignment="1">
      <alignment horizontal="distributed" vertical="center" shrinkToFit="1"/>
    </xf>
    <xf numFmtId="0" fontId="7" fillId="0" borderId="150" xfId="52" applyFont="1" applyBorder="1" applyAlignment="1">
      <alignment horizontal="center" vertical="center"/>
    </xf>
    <xf numFmtId="38" fontId="11" fillId="0" borderId="145" xfId="39" applyFont="1" applyBorder="1" applyAlignment="1" applyProtection="1">
      <alignment vertical="center"/>
    </xf>
    <xf numFmtId="38" fontId="11" fillId="0" borderId="145" xfId="39" applyFont="1" applyBorder="1" applyAlignment="1" applyProtection="1">
      <alignment vertical="center"/>
      <protection locked="0"/>
    </xf>
    <xf numFmtId="38" fontId="11" fillId="0" borderId="151" xfId="39" applyFont="1" applyBorder="1" applyAlignment="1" applyProtection="1">
      <alignment vertical="center"/>
      <protection locked="0"/>
    </xf>
    <xf numFmtId="189" fontId="11" fillId="0" borderId="145" xfId="39" applyNumberFormat="1" applyFont="1" applyBorder="1" applyAlignment="1" applyProtection="1">
      <alignment vertical="center"/>
      <protection locked="0"/>
    </xf>
    <xf numFmtId="38" fontId="11" fillId="0" borderId="151" xfId="39" applyFont="1" applyFill="1" applyBorder="1" applyAlignment="1" applyProtection="1">
      <alignment vertical="center"/>
      <protection locked="0"/>
    </xf>
    <xf numFmtId="38" fontId="11" fillId="0" borderId="145" xfId="39" applyFont="1" applyFill="1" applyBorder="1" applyAlignment="1" applyProtection="1">
      <alignment vertical="center"/>
      <protection locked="0"/>
    </xf>
    <xf numFmtId="0" fontId="52" fillId="0" borderId="152" xfId="52" applyFont="1" applyBorder="1" applyAlignment="1">
      <alignment horizontal="distributed" vertical="center" shrinkToFit="1"/>
    </xf>
    <xf numFmtId="0" fontId="0" fillId="0" borderId="0" xfId="0" applyAlignment="1">
      <alignment vertical="center"/>
    </xf>
    <xf numFmtId="38" fontId="11" fillId="0" borderId="33" xfId="39" applyFont="1" applyBorder="1" applyAlignment="1" applyProtection="1">
      <alignment vertical="center"/>
    </xf>
    <xf numFmtId="38" fontId="11" fillId="0" borderId="33" xfId="39" applyFont="1" applyBorder="1" applyAlignment="1" applyProtection="1">
      <alignment vertical="center"/>
      <protection locked="0"/>
    </xf>
    <xf numFmtId="0" fontId="7" fillId="0" borderId="36" xfId="52" applyFont="1" applyFill="1" applyBorder="1" applyAlignment="1">
      <alignment horizontal="distributed" vertical="center" shrinkToFit="1"/>
    </xf>
    <xf numFmtId="0" fontId="7" fillId="0" borderId="153" xfId="52" applyFont="1" applyBorder="1" applyAlignment="1">
      <alignment horizontal="center" vertical="center"/>
    </xf>
    <xf numFmtId="38" fontId="11" fillId="0" borderId="34" xfId="39" applyFont="1" applyBorder="1" applyAlignment="1" applyProtection="1">
      <alignment vertical="center"/>
      <protection locked="0"/>
    </xf>
    <xf numFmtId="189" fontId="11" fillId="0" borderId="33" xfId="39" applyNumberFormat="1" applyFont="1" applyBorder="1" applyAlignment="1" applyProtection="1">
      <alignment vertical="center"/>
      <protection locked="0"/>
    </xf>
    <xf numFmtId="38" fontId="11" fillId="0" borderId="34" xfId="39" applyFont="1" applyFill="1" applyBorder="1" applyAlignment="1" applyProtection="1">
      <alignment vertical="center"/>
      <protection locked="0"/>
    </xf>
    <xf numFmtId="38" fontId="11" fillId="0" borderId="33" xfId="39" applyFont="1" applyFill="1" applyBorder="1" applyAlignment="1" applyProtection="1">
      <alignment vertical="center"/>
      <protection locked="0"/>
    </xf>
    <xf numFmtId="0" fontId="7" fillId="0" borderId="45" xfId="52" applyFont="1" applyFill="1" applyBorder="1" applyAlignment="1">
      <alignment horizontal="distributed" vertical="center" shrinkToFit="1"/>
    </xf>
    <xf numFmtId="189" fontId="11" fillId="0" borderId="19" xfId="52" applyNumberFormat="1" applyFont="1" applyBorder="1" applyAlignment="1">
      <alignment vertical="center"/>
    </xf>
    <xf numFmtId="0" fontId="7" fillId="0" borderId="152" xfId="52" applyFont="1" applyFill="1" applyBorder="1" applyAlignment="1">
      <alignment horizontal="distributed" vertical="center" shrinkToFit="1"/>
    </xf>
    <xf numFmtId="189" fontId="11" fillId="0" borderId="33" xfId="52" applyNumberFormat="1" applyFont="1" applyBorder="1" applyAlignment="1">
      <alignment vertical="center"/>
    </xf>
    <xf numFmtId="38" fontId="11" fillId="0" borderId="141" xfId="39" applyFont="1" applyFill="1" applyBorder="1" applyAlignment="1" applyProtection="1">
      <alignment vertical="center"/>
      <protection locked="0"/>
    </xf>
    <xf numFmtId="0" fontId="7" fillId="0" borderId="76" xfId="52" applyFont="1" applyFill="1" applyBorder="1" applyAlignment="1">
      <alignment horizontal="distributed" vertical="center" shrinkToFit="1"/>
    </xf>
    <xf numFmtId="0" fontId="7" fillId="0" borderId="147" xfId="52" applyFont="1" applyFill="1" applyBorder="1" applyAlignment="1">
      <alignment horizontal="distributed" vertical="center" shrinkToFit="1"/>
    </xf>
    <xf numFmtId="0" fontId="7" fillId="0" borderId="146" xfId="52" applyFont="1" applyFill="1" applyBorder="1" applyAlignment="1">
      <alignment horizontal="distributed" vertical="center" shrinkToFit="1"/>
    </xf>
    <xf numFmtId="38" fontId="11" fillId="0" borderId="154" xfId="39" applyFont="1" applyFill="1" applyBorder="1" applyAlignment="1" applyProtection="1">
      <alignment vertical="center"/>
      <protection locked="0"/>
    </xf>
    <xf numFmtId="38" fontId="11" fillId="0" borderId="155" xfId="39" applyFont="1" applyFill="1" applyBorder="1" applyAlignment="1" applyProtection="1">
      <alignment vertical="center"/>
      <protection locked="0"/>
    </xf>
    <xf numFmtId="189" fontId="11" fillId="0" borderId="19" xfId="52" applyNumberFormat="1" applyFont="1" applyFill="1" applyBorder="1" applyAlignment="1">
      <alignment vertical="center"/>
    </xf>
    <xf numFmtId="0" fontId="57" fillId="0" borderId="153" xfId="52" applyFont="1" applyBorder="1" applyAlignment="1">
      <alignment horizontal="center" vertical="center"/>
    </xf>
    <xf numFmtId="38" fontId="58" fillId="0" borderId="33" xfId="39" applyFont="1" applyBorder="1" applyAlignment="1">
      <alignment vertical="center"/>
    </xf>
    <xf numFmtId="189" fontId="58" fillId="0" borderId="33" xfId="39" applyNumberFormat="1" applyFont="1" applyBorder="1" applyAlignment="1">
      <alignment vertical="center"/>
    </xf>
    <xf numFmtId="38" fontId="58" fillId="0" borderId="154" xfId="39" applyFont="1" applyBorder="1" applyAlignment="1">
      <alignment vertical="center"/>
    </xf>
    <xf numFmtId="0" fontId="57" fillId="0" borderId="147" xfId="52" applyFont="1" applyBorder="1" applyAlignment="1">
      <alignment horizontal="distributed" vertical="center" shrinkToFit="1"/>
    </xf>
    <xf numFmtId="0" fontId="57" fillId="0" borderId="35" xfId="52" applyFont="1" applyBorder="1" applyAlignment="1">
      <alignment horizontal="center" vertical="center"/>
    </xf>
    <xf numFmtId="38" fontId="58" fillId="0" borderId="19" xfId="39" applyFont="1" applyBorder="1" applyAlignment="1">
      <alignment vertical="center"/>
    </xf>
    <xf numFmtId="189" fontId="58" fillId="0" borderId="19" xfId="39" applyNumberFormat="1" applyFont="1" applyBorder="1" applyAlignment="1">
      <alignment vertical="center"/>
    </xf>
    <xf numFmtId="38" fontId="58" fillId="0" borderId="141" xfId="39" applyFont="1" applyBorder="1" applyAlignment="1">
      <alignment vertical="center"/>
    </xf>
    <xf numFmtId="0" fontId="57" fillId="0" borderId="76" xfId="52" applyFont="1" applyBorder="1" applyAlignment="1">
      <alignment horizontal="distributed" vertical="center" shrinkToFit="1"/>
    </xf>
    <xf numFmtId="0" fontId="57" fillId="0" borderId="150" xfId="52" applyFont="1" applyBorder="1" applyAlignment="1">
      <alignment horizontal="center" vertical="center"/>
    </xf>
    <xf numFmtId="38" fontId="58" fillId="0" borderId="145" xfId="39" applyFont="1" applyBorder="1" applyAlignment="1">
      <alignment vertical="center"/>
    </xf>
    <xf numFmtId="189" fontId="58" fillId="0" borderId="145" xfId="39" applyNumberFormat="1" applyFont="1" applyBorder="1" applyAlignment="1">
      <alignment vertical="center"/>
    </xf>
    <xf numFmtId="38" fontId="58" fillId="0" borderId="155" xfId="39" applyFont="1" applyBorder="1" applyAlignment="1">
      <alignment vertical="center"/>
    </xf>
    <xf numFmtId="0" fontId="57" fillId="0" borderId="146" xfId="52" applyFont="1" applyBorder="1" applyAlignment="1">
      <alignment horizontal="distributed" vertical="center" shrinkToFit="1"/>
    </xf>
    <xf numFmtId="0" fontId="7" fillId="0" borderId="145" xfId="52" applyFont="1" applyBorder="1" applyAlignment="1">
      <alignment horizontal="center" vertical="center"/>
    </xf>
    <xf numFmtId="0" fontId="7" fillId="0" borderId="151" xfId="52" applyFont="1" applyBorder="1" applyAlignment="1">
      <alignment horizontal="center" vertical="center"/>
    </xf>
    <xf numFmtId="189" fontId="7" fillId="0" borderId="145" xfId="52" applyNumberFormat="1" applyFont="1" applyFill="1" applyBorder="1" applyAlignment="1">
      <alignment horizontal="center" vertical="center"/>
    </xf>
    <xf numFmtId="0" fontId="7" fillId="0" borderId="151" xfId="52" applyFont="1" applyFill="1" applyBorder="1" applyAlignment="1">
      <alignment horizontal="center" vertical="center"/>
    </xf>
    <xf numFmtId="0" fontId="7" fillId="0" borderId="147" xfId="52" applyFont="1" applyBorder="1" applyAlignment="1">
      <alignment horizontal="left" vertical="center"/>
    </xf>
    <xf numFmtId="0" fontId="7" fillId="0" borderId="148" xfId="52" applyFont="1" applyBorder="1" applyAlignment="1">
      <alignment horizontal="right" vertical="center"/>
    </xf>
    <xf numFmtId="0" fontId="15" fillId="0" borderId="0" xfId="52" applyFont="1"/>
    <xf numFmtId="0" fontId="3" fillId="0" borderId="17" xfId="1" applyFont="1" applyBorder="1" applyAlignment="1">
      <alignment horizontal="distributed" vertical="center"/>
    </xf>
    <xf numFmtId="0" fontId="3" fillId="0" borderId="37" xfId="1" applyFont="1" applyBorder="1" applyAlignment="1">
      <alignment horizontal="distributed" vertical="center"/>
    </xf>
    <xf numFmtId="0" fontId="3" fillId="0" borderId="42" xfId="1" applyFont="1" applyBorder="1" applyAlignment="1">
      <alignment horizontal="distributed" vertical="center"/>
    </xf>
    <xf numFmtId="0" fontId="3" fillId="0" borderId="41" xfId="1" applyFont="1" applyBorder="1" applyAlignment="1">
      <alignment horizontal="distributed" vertical="center"/>
    </xf>
    <xf numFmtId="0" fontId="3" fillId="0" borderId="37" xfId="1" applyFont="1" applyBorder="1"/>
    <xf numFmtId="0" fontId="7" fillId="0" borderId="17" xfId="1" applyFont="1" applyFill="1" applyBorder="1" applyAlignment="1">
      <alignment horizontal="distributed" vertical="center"/>
    </xf>
    <xf numFmtId="0" fontId="2" fillId="0" borderId="16" xfId="1" applyBorder="1" applyAlignment="1">
      <alignment horizontal="distributed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7" fillId="0" borderId="16" xfId="1" applyFont="1" applyFill="1" applyBorder="1" applyAlignment="1">
      <alignment horizontal="distributed" vertical="center"/>
    </xf>
    <xf numFmtId="0" fontId="14" fillId="0" borderId="17" xfId="1" applyFont="1" applyFill="1" applyBorder="1" applyAlignment="1">
      <alignment horizontal="distributed" vertical="center"/>
    </xf>
    <xf numFmtId="0" fontId="13" fillId="0" borderId="21" xfId="1" applyFont="1" applyBorder="1" applyAlignment="1">
      <alignment horizontal="distributed" vertical="center"/>
    </xf>
    <xf numFmtId="0" fontId="3" fillId="0" borderId="47" xfId="1" applyFont="1" applyBorder="1" applyAlignment="1">
      <alignment horizontal="distributed" vertical="center"/>
    </xf>
    <xf numFmtId="0" fontId="3" fillId="0" borderId="46" xfId="1" applyFont="1" applyBorder="1" applyAlignment="1">
      <alignment horizontal="distributed" vertical="center"/>
    </xf>
    <xf numFmtId="0" fontId="9" fillId="0" borderId="44" xfId="1" applyFont="1" applyFill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0" borderId="36" xfId="1" applyFont="1" applyBorder="1" applyAlignment="1">
      <alignment horizontal="distributed" vertical="center"/>
    </xf>
    <xf numFmtId="0" fontId="3" fillId="0" borderId="35" xfId="1" applyFont="1" applyBorder="1" applyAlignment="1">
      <alignment horizontal="distributed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2" fillId="0" borderId="16" xfId="1" applyFont="1" applyBorder="1" applyAlignment="1">
      <alignment horizontal="distributed" vertical="center"/>
    </xf>
    <xf numFmtId="0" fontId="15" fillId="0" borderId="82" xfId="1" applyFont="1" applyFill="1" applyBorder="1" applyAlignment="1" applyProtection="1">
      <alignment vertical="center"/>
    </xf>
    <xf numFmtId="0" fontId="3" fillId="0" borderId="81" xfId="1" applyFont="1" applyFill="1" applyBorder="1" applyAlignment="1">
      <alignment vertical="center"/>
    </xf>
    <xf numFmtId="0" fontId="9" fillId="0" borderId="6" xfId="1" applyFont="1" applyFill="1" applyBorder="1" applyAlignment="1" applyProtection="1">
      <alignment horizontal="center" vertical="center"/>
    </xf>
    <xf numFmtId="0" fontId="9" fillId="0" borderId="68" xfId="1" applyFont="1" applyFill="1" applyBorder="1" applyAlignment="1">
      <alignment horizontal="center" vertical="center"/>
    </xf>
    <xf numFmtId="177" fontId="15" fillId="0" borderId="2" xfId="1" applyNumberFormat="1" applyFont="1" applyFill="1" applyBorder="1" applyAlignment="1" applyProtection="1">
      <alignment horizontal="right" vertical="center"/>
    </xf>
    <xf numFmtId="183" fontId="3" fillId="0" borderId="40" xfId="1" applyNumberFormat="1" applyFont="1" applyFill="1" applyBorder="1" applyAlignment="1" applyProtection="1">
      <alignment horizontal="distributed" vertical="center" wrapText="1" justifyLastLine="1"/>
    </xf>
    <xf numFmtId="0" fontId="3" fillId="0" borderId="3" xfId="1" applyFont="1" applyFill="1" applyBorder="1" applyAlignment="1">
      <alignment horizontal="distributed" vertical="center" justifyLastLine="1"/>
    </xf>
    <xf numFmtId="0" fontId="3" fillId="0" borderId="132" xfId="1" applyFont="1" applyFill="1" applyBorder="1" applyAlignment="1">
      <alignment horizontal="distributed" vertical="center" justifyLastLine="1"/>
    </xf>
    <xf numFmtId="0" fontId="3" fillId="0" borderId="131" xfId="1" applyFont="1" applyFill="1" applyBorder="1" applyAlignment="1">
      <alignment horizontal="distributed" vertical="center" justifyLastLine="1"/>
    </xf>
    <xf numFmtId="0" fontId="3" fillId="0" borderId="130" xfId="1" applyFont="1" applyFill="1" applyBorder="1" applyAlignment="1">
      <alignment horizontal="distributed" vertical="center" justifyLastLine="1"/>
    </xf>
    <xf numFmtId="0" fontId="3" fillId="0" borderId="27" xfId="1" applyFont="1" applyFill="1" applyBorder="1" applyAlignment="1" applyProtection="1">
      <alignment horizontal="distributed" vertical="center" justifyLastLine="1"/>
    </xf>
    <xf numFmtId="0" fontId="3" fillId="0" borderId="2" xfId="1" applyFont="1" applyFill="1" applyBorder="1" applyAlignment="1" applyProtection="1">
      <alignment horizontal="distributed" vertical="center" justifyLastLine="1"/>
    </xf>
    <xf numFmtId="0" fontId="2" fillId="0" borderId="6" xfId="1" applyFont="1" applyFill="1" applyBorder="1" applyAlignment="1" applyProtection="1">
      <alignment horizontal="distributed" vertical="center" justifyLastLine="1"/>
    </xf>
    <xf numFmtId="0" fontId="2" fillId="0" borderId="5" xfId="1" applyFont="1" applyFill="1" applyBorder="1" applyAlignment="1" applyProtection="1">
      <alignment horizontal="distributed" vertical="center" justifyLastLine="1"/>
    </xf>
    <xf numFmtId="0" fontId="2" fillId="0" borderId="5" xfId="1" applyFont="1" applyFill="1" applyBorder="1" applyAlignment="1">
      <alignment horizontal="distributed" vertical="center" justifyLastLine="1"/>
    </xf>
    <xf numFmtId="37" fontId="15" fillId="0" borderId="50" xfId="54" applyNumberFormat="1" applyFont="1" applyBorder="1" applyAlignment="1" applyProtection="1">
      <alignment horizontal="center" vertical="center"/>
    </xf>
    <xf numFmtId="37" fontId="15" fillId="0" borderId="41" xfId="54" applyNumberFormat="1" applyFont="1" applyBorder="1" applyAlignment="1" applyProtection="1">
      <alignment horizontal="center" vertical="center"/>
    </xf>
    <xf numFmtId="0" fontId="15" fillId="0" borderId="36" xfId="54" applyFont="1" applyFill="1" applyBorder="1" applyAlignment="1">
      <alignment horizontal="center" vertical="center"/>
    </xf>
    <xf numFmtId="0" fontId="15" fillId="0" borderId="143" xfId="54" applyFont="1" applyFill="1" applyBorder="1" applyAlignment="1">
      <alignment horizontal="center" vertical="center"/>
    </xf>
    <xf numFmtId="37" fontId="15" fillId="0" borderId="142" xfId="54" applyNumberFormat="1" applyFont="1" applyBorder="1" applyAlignment="1" applyProtection="1">
      <alignment horizontal="center" vertical="center"/>
    </xf>
    <xf numFmtId="37" fontId="15" fillId="0" borderId="141" xfId="54" applyNumberFormat="1" applyFont="1" applyBorder="1" applyAlignment="1" applyProtection="1">
      <alignment horizontal="center" vertical="center"/>
    </xf>
    <xf numFmtId="0" fontId="15" fillId="0" borderId="136" xfId="54" applyFont="1" applyFill="1" applyBorder="1" applyAlignment="1">
      <alignment horizontal="distributed" vertical="center"/>
    </xf>
    <xf numFmtId="0" fontId="15" fillId="0" borderId="135" xfId="54" applyFont="1" applyFill="1" applyBorder="1" applyAlignment="1">
      <alignment horizontal="distributed" vertical="center"/>
    </xf>
    <xf numFmtId="0" fontId="9" fillId="0" borderId="136" xfId="54" applyFont="1" applyFill="1" applyBorder="1" applyAlignment="1">
      <alignment horizontal="distributed" vertical="center"/>
    </xf>
    <xf numFmtId="0" fontId="9" fillId="0" borderId="135" xfId="54" applyFont="1" applyFill="1" applyBorder="1" applyAlignment="1">
      <alignment horizontal="distributed" vertical="center"/>
    </xf>
    <xf numFmtId="0" fontId="15" fillId="0" borderId="44" xfId="54" applyFont="1" applyFill="1" applyBorder="1" applyAlignment="1">
      <alignment horizontal="distributed" vertical="center"/>
    </xf>
    <xf numFmtId="0" fontId="15" fillId="0" borderId="133" xfId="54" applyFont="1" applyFill="1" applyBorder="1" applyAlignment="1">
      <alignment horizontal="distributed" vertical="center"/>
    </xf>
    <xf numFmtId="0" fontId="9" fillId="0" borderId="44" xfId="54" applyFont="1" applyBorder="1" applyAlignment="1">
      <alignment horizontal="center" vertical="center"/>
    </xf>
    <xf numFmtId="0" fontId="9" fillId="0" borderId="133" xfId="54" applyFont="1" applyBorder="1" applyAlignment="1">
      <alignment horizontal="center" vertical="center"/>
    </xf>
    <xf numFmtId="0" fontId="7" fillId="0" borderId="0" xfId="52" applyFont="1" applyAlignment="1">
      <alignment horizontal="right" vertical="center"/>
    </xf>
    <xf numFmtId="0" fontId="7" fillId="0" borderId="156" xfId="52" applyFont="1" applyFill="1" applyBorder="1" applyAlignment="1">
      <alignment horizontal="center" vertical="center"/>
    </xf>
    <xf numFmtId="0" fontId="7" fillId="0" borderId="159" xfId="52" applyFont="1" applyBorder="1" applyAlignment="1">
      <alignment horizontal="center" vertical="center"/>
    </xf>
    <xf numFmtId="0" fontId="7" fillId="0" borderId="158" xfId="52" applyFont="1" applyBorder="1" applyAlignment="1">
      <alignment horizontal="center" vertical="center"/>
    </xf>
    <xf numFmtId="0" fontId="7" fillId="0" borderId="157" xfId="52" applyFont="1" applyBorder="1" applyAlignment="1">
      <alignment horizontal="center" vertical="center"/>
    </xf>
    <xf numFmtId="0" fontId="7" fillId="0" borderId="156" xfId="52" applyFont="1" applyBorder="1" applyAlignment="1">
      <alignment horizontal="center" vertical="center"/>
    </xf>
    <xf numFmtId="0" fontId="7" fillId="0" borderId="155" xfId="52" applyFont="1" applyBorder="1" applyAlignment="1">
      <alignment horizontal="center" vertical="center"/>
    </xf>
    <xf numFmtId="0" fontId="7" fillId="0" borderId="40" xfId="52" applyFont="1" applyBorder="1" applyAlignment="1">
      <alignment horizontal="center" vertical="center" wrapText="1"/>
    </xf>
    <xf numFmtId="0" fontId="7" fillId="0" borderId="33" xfId="52" applyFont="1" applyBorder="1"/>
    <xf numFmtId="0" fontId="7" fillId="0" borderId="90" xfId="52" applyFont="1" applyBorder="1" applyAlignment="1">
      <alignment horizontal="center" vertical="center" textRotation="255"/>
    </xf>
    <xf numFmtId="0" fontId="7" fillId="0" borderId="137" xfId="52" applyFont="1" applyBorder="1" applyAlignment="1">
      <alignment horizontal="center" vertical="center" textRotation="255"/>
    </xf>
  </cellXfs>
  <cellStyles count="5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 2" xfId="30"/>
    <cellStyle name="メモ 2" xfId="31"/>
    <cellStyle name="リンク セル 2" xfId="32"/>
    <cellStyle name="悪い 2" xfId="33"/>
    <cellStyle name="計算 2" xfId="34"/>
    <cellStyle name="警告文 2" xfId="35"/>
    <cellStyle name="桁区切り 2" xfId="36"/>
    <cellStyle name="桁区切り 2 2" xfId="2"/>
    <cellStyle name="桁区切り 3" xfId="37"/>
    <cellStyle name="桁区切り 4" xfId="38"/>
    <cellStyle name="桁区切り 5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/>
    <cellStyle name="標準 2" xfId="1"/>
    <cellStyle name="標準 3" xfId="48"/>
    <cellStyle name="標準 4" xfId="49"/>
    <cellStyle name="標準 5" xfId="50"/>
    <cellStyle name="標準 6" xfId="51"/>
    <cellStyle name="標準 7" xfId="52"/>
    <cellStyle name="標準 8" xfId="53"/>
    <cellStyle name="標準_貸付予定" xfId="54"/>
    <cellStyle name="標準_表" xfId="55"/>
    <cellStyle name="未定義" xfId="56"/>
    <cellStyle name="良い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4</xdr:col>
      <xdr:colOff>9525</xdr:colOff>
      <xdr:row>6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0" y="695325"/>
          <a:ext cx="2638425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3</xdr:col>
      <xdr:colOff>0</xdr:colOff>
      <xdr:row>8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371600" y="103822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685800" y="35242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44821</xdr:colOff>
      <xdr:row>4</xdr:row>
      <xdr:rowOff>67236</xdr:rowOff>
    </xdr:from>
    <xdr:to>
      <xdr:col>23</xdr:col>
      <xdr:colOff>289891</xdr:colOff>
      <xdr:row>13</xdr:row>
      <xdr:rowOff>165653</xdr:rowOff>
    </xdr:to>
    <xdr:sp macro="" textlink="">
      <xdr:nvSpPr>
        <xdr:cNvPr id="3" name="正方形/長方形 2"/>
        <xdr:cNvSpPr/>
      </xdr:nvSpPr>
      <xdr:spPr>
        <a:xfrm>
          <a:off x="11703421" y="753036"/>
          <a:ext cx="4359870" cy="164146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作り方</a:t>
          </a:r>
          <a:endParaRPr kumimoji="1" lang="en-US" altLang="ja-JP" sz="1100"/>
        </a:p>
        <a:p>
          <a:pPr algn="l"/>
          <a:r>
            <a:rPr kumimoji="1" lang="ja-JP" altLang="en-US" sz="1100"/>
            <a:t>公営企業決算本から拾っても良いが、</a:t>
          </a:r>
          <a:endParaRPr kumimoji="1" lang="en-US" altLang="ja-JP" sz="1100"/>
        </a:p>
        <a:p>
          <a:pPr algn="l"/>
          <a:r>
            <a:rPr kumimoji="1" lang="ja-JP" altLang="en-US" sz="1100"/>
            <a:t>総務省のデータベースをダウンロードして、ピボットで必要なところを集計した方が簡単な気がする。</a:t>
          </a:r>
          <a:endParaRPr kumimoji="1" lang="en-US" altLang="ja-JP" sz="1100"/>
        </a:p>
        <a:p>
          <a:pPr algn="l"/>
          <a:r>
            <a:rPr kumimoji="1" lang="ja-JP" altLang="en-US" sz="1100"/>
            <a:t>都貸付金の欄は、</a:t>
          </a:r>
          <a:r>
            <a:rPr kumimoji="1" lang="en-US" altLang="ja-JP" sz="1100"/>
            <a:t>24</a:t>
          </a:r>
          <a:r>
            <a:rPr kumimoji="1" lang="ja-JP" altLang="en-US" sz="1100"/>
            <a:t>表地方債現在高の内訳の「その他」欄を都貸付金とみなしているらしい（昔から）。</a:t>
          </a:r>
          <a:endParaRPr kumimoji="1" lang="en-US" altLang="ja-JP" sz="1100"/>
        </a:p>
        <a:p>
          <a:pPr algn="l"/>
          <a:r>
            <a:rPr kumimoji="1" lang="ja-JP" altLang="en-US" sz="1100"/>
            <a:t>総務省のサイトは、</a:t>
          </a:r>
          <a:endParaRPr kumimoji="1" lang="en-US" altLang="ja-JP" sz="1100"/>
        </a:p>
        <a:p>
          <a:pPr algn="l"/>
          <a:r>
            <a:rPr kumimoji="1" lang="en-US" altLang="ja-JP" sz="1100"/>
            <a:t>http://llb.k3tokei.asp.lgwan.jp/soumu-app/contents/index.html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61"/>
  <sheetViews>
    <sheetView view="pageBreakPreview" topLeftCell="A10" zoomScaleNormal="100" workbookViewId="0">
      <selection activeCell="I45" sqref="I45"/>
    </sheetView>
  </sheetViews>
  <sheetFormatPr defaultRowHeight="13.5"/>
  <cols>
    <col min="1" max="1" width="4.375" style="1" customWidth="1"/>
    <col min="2" max="2" width="8.625" style="1" customWidth="1"/>
    <col min="3" max="3" width="8.125" style="1" customWidth="1"/>
    <col min="4" max="5" width="18.75" style="1" customWidth="1"/>
    <col min="6" max="6" width="16.625" style="2" customWidth="1"/>
    <col min="7" max="7" width="14.625" style="2" customWidth="1"/>
    <col min="8" max="8" width="7" style="1" customWidth="1"/>
    <col min="9" max="256" width="9" style="1"/>
    <col min="257" max="257" width="4.375" style="1" customWidth="1"/>
    <col min="258" max="258" width="8.625" style="1" customWidth="1"/>
    <col min="259" max="259" width="8.125" style="1" customWidth="1"/>
    <col min="260" max="261" width="18.75" style="1" customWidth="1"/>
    <col min="262" max="262" width="16.625" style="1" customWidth="1"/>
    <col min="263" max="263" width="14.625" style="1" customWidth="1"/>
    <col min="264" max="264" width="7" style="1" customWidth="1"/>
    <col min="265" max="512" width="9" style="1"/>
    <col min="513" max="513" width="4.375" style="1" customWidth="1"/>
    <col min="514" max="514" width="8.625" style="1" customWidth="1"/>
    <col min="515" max="515" width="8.125" style="1" customWidth="1"/>
    <col min="516" max="517" width="18.75" style="1" customWidth="1"/>
    <col min="518" max="518" width="16.625" style="1" customWidth="1"/>
    <col min="519" max="519" width="14.625" style="1" customWidth="1"/>
    <col min="520" max="520" width="7" style="1" customWidth="1"/>
    <col min="521" max="768" width="9" style="1"/>
    <col min="769" max="769" width="4.375" style="1" customWidth="1"/>
    <col min="770" max="770" width="8.625" style="1" customWidth="1"/>
    <col min="771" max="771" width="8.125" style="1" customWidth="1"/>
    <col min="772" max="773" width="18.75" style="1" customWidth="1"/>
    <col min="774" max="774" width="16.625" style="1" customWidth="1"/>
    <col min="775" max="775" width="14.625" style="1" customWidth="1"/>
    <col min="776" max="776" width="7" style="1" customWidth="1"/>
    <col min="777" max="1024" width="9" style="1"/>
    <col min="1025" max="1025" width="4.375" style="1" customWidth="1"/>
    <col min="1026" max="1026" width="8.625" style="1" customWidth="1"/>
    <col min="1027" max="1027" width="8.125" style="1" customWidth="1"/>
    <col min="1028" max="1029" width="18.75" style="1" customWidth="1"/>
    <col min="1030" max="1030" width="16.625" style="1" customWidth="1"/>
    <col min="1031" max="1031" width="14.625" style="1" customWidth="1"/>
    <col min="1032" max="1032" width="7" style="1" customWidth="1"/>
    <col min="1033" max="1280" width="9" style="1"/>
    <col min="1281" max="1281" width="4.375" style="1" customWidth="1"/>
    <col min="1282" max="1282" width="8.625" style="1" customWidth="1"/>
    <col min="1283" max="1283" width="8.125" style="1" customWidth="1"/>
    <col min="1284" max="1285" width="18.75" style="1" customWidth="1"/>
    <col min="1286" max="1286" width="16.625" style="1" customWidth="1"/>
    <col min="1287" max="1287" width="14.625" style="1" customWidth="1"/>
    <col min="1288" max="1288" width="7" style="1" customWidth="1"/>
    <col min="1289" max="1536" width="9" style="1"/>
    <col min="1537" max="1537" width="4.375" style="1" customWidth="1"/>
    <col min="1538" max="1538" width="8.625" style="1" customWidth="1"/>
    <col min="1539" max="1539" width="8.125" style="1" customWidth="1"/>
    <col min="1540" max="1541" width="18.75" style="1" customWidth="1"/>
    <col min="1542" max="1542" width="16.625" style="1" customWidth="1"/>
    <col min="1543" max="1543" width="14.625" style="1" customWidth="1"/>
    <col min="1544" max="1544" width="7" style="1" customWidth="1"/>
    <col min="1545" max="1792" width="9" style="1"/>
    <col min="1793" max="1793" width="4.375" style="1" customWidth="1"/>
    <col min="1794" max="1794" width="8.625" style="1" customWidth="1"/>
    <col min="1795" max="1795" width="8.125" style="1" customWidth="1"/>
    <col min="1796" max="1797" width="18.75" style="1" customWidth="1"/>
    <col min="1798" max="1798" width="16.625" style="1" customWidth="1"/>
    <col min="1799" max="1799" width="14.625" style="1" customWidth="1"/>
    <col min="1800" max="1800" width="7" style="1" customWidth="1"/>
    <col min="1801" max="2048" width="9" style="1"/>
    <col min="2049" max="2049" width="4.375" style="1" customWidth="1"/>
    <col min="2050" max="2050" width="8.625" style="1" customWidth="1"/>
    <col min="2051" max="2051" width="8.125" style="1" customWidth="1"/>
    <col min="2052" max="2053" width="18.75" style="1" customWidth="1"/>
    <col min="2054" max="2054" width="16.625" style="1" customWidth="1"/>
    <col min="2055" max="2055" width="14.625" style="1" customWidth="1"/>
    <col min="2056" max="2056" width="7" style="1" customWidth="1"/>
    <col min="2057" max="2304" width="9" style="1"/>
    <col min="2305" max="2305" width="4.375" style="1" customWidth="1"/>
    <col min="2306" max="2306" width="8.625" style="1" customWidth="1"/>
    <col min="2307" max="2307" width="8.125" style="1" customWidth="1"/>
    <col min="2308" max="2309" width="18.75" style="1" customWidth="1"/>
    <col min="2310" max="2310" width="16.625" style="1" customWidth="1"/>
    <col min="2311" max="2311" width="14.625" style="1" customWidth="1"/>
    <col min="2312" max="2312" width="7" style="1" customWidth="1"/>
    <col min="2313" max="2560" width="9" style="1"/>
    <col min="2561" max="2561" width="4.375" style="1" customWidth="1"/>
    <col min="2562" max="2562" width="8.625" style="1" customWidth="1"/>
    <col min="2563" max="2563" width="8.125" style="1" customWidth="1"/>
    <col min="2564" max="2565" width="18.75" style="1" customWidth="1"/>
    <col min="2566" max="2566" width="16.625" style="1" customWidth="1"/>
    <col min="2567" max="2567" width="14.625" style="1" customWidth="1"/>
    <col min="2568" max="2568" width="7" style="1" customWidth="1"/>
    <col min="2569" max="2816" width="9" style="1"/>
    <col min="2817" max="2817" width="4.375" style="1" customWidth="1"/>
    <col min="2818" max="2818" width="8.625" style="1" customWidth="1"/>
    <col min="2819" max="2819" width="8.125" style="1" customWidth="1"/>
    <col min="2820" max="2821" width="18.75" style="1" customWidth="1"/>
    <col min="2822" max="2822" width="16.625" style="1" customWidth="1"/>
    <col min="2823" max="2823" width="14.625" style="1" customWidth="1"/>
    <col min="2824" max="2824" width="7" style="1" customWidth="1"/>
    <col min="2825" max="3072" width="9" style="1"/>
    <col min="3073" max="3073" width="4.375" style="1" customWidth="1"/>
    <col min="3074" max="3074" width="8.625" style="1" customWidth="1"/>
    <col min="3075" max="3075" width="8.125" style="1" customWidth="1"/>
    <col min="3076" max="3077" width="18.75" style="1" customWidth="1"/>
    <col min="3078" max="3078" width="16.625" style="1" customWidth="1"/>
    <col min="3079" max="3079" width="14.625" style="1" customWidth="1"/>
    <col min="3080" max="3080" width="7" style="1" customWidth="1"/>
    <col min="3081" max="3328" width="9" style="1"/>
    <col min="3329" max="3329" width="4.375" style="1" customWidth="1"/>
    <col min="3330" max="3330" width="8.625" style="1" customWidth="1"/>
    <col min="3331" max="3331" width="8.125" style="1" customWidth="1"/>
    <col min="3332" max="3333" width="18.75" style="1" customWidth="1"/>
    <col min="3334" max="3334" width="16.625" style="1" customWidth="1"/>
    <col min="3335" max="3335" width="14.625" style="1" customWidth="1"/>
    <col min="3336" max="3336" width="7" style="1" customWidth="1"/>
    <col min="3337" max="3584" width="9" style="1"/>
    <col min="3585" max="3585" width="4.375" style="1" customWidth="1"/>
    <col min="3586" max="3586" width="8.625" style="1" customWidth="1"/>
    <col min="3587" max="3587" width="8.125" style="1" customWidth="1"/>
    <col min="3588" max="3589" width="18.75" style="1" customWidth="1"/>
    <col min="3590" max="3590" width="16.625" style="1" customWidth="1"/>
    <col min="3591" max="3591" width="14.625" style="1" customWidth="1"/>
    <col min="3592" max="3592" width="7" style="1" customWidth="1"/>
    <col min="3593" max="3840" width="9" style="1"/>
    <col min="3841" max="3841" width="4.375" style="1" customWidth="1"/>
    <col min="3842" max="3842" width="8.625" style="1" customWidth="1"/>
    <col min="3843" max="3843" width="8.125" style="1" customWidth="1"/>
    <col min="3844" max="3845" width="18.75" style="1" customWidth="1"/>
    <col min="3846" max="3846" width="16.625" style="1" customWidth="1"/>
    <col min="3847" max="3847" width="14.625" style="1" customWidth="1"/>
    <col min="3848" max="3848" width="7" style="1" customWidth="1"/>
    <col min="3849" max="4096" width="9" style="1"/>
    <col min="4097" max="4097" width="4.375" style="1" customWidth="1"/>
    <col min="4098" max="4098" width="8.625" style="1" customWidth="1"/>
    <col min="4099" max="4099" width="8.125" style="1" customWidth="1"/>
    <col min="4100" max="4101" width="18.75" style="1" customWidth="1"/>
    <col min="4102" max="4102" width="16.625" style="1" customWidth="1"/>
    <col min="4103" max="4103" width="14.625" style="1" customWidth="1"/>
    <col min="4104" max="4104" width="7" style="1" customWidth="1"/>
    <col min="4105" max="4352" width="9" style="1"/>
    <col min="4353" max="4353" width="4.375" style="1" customWidth="1"/>
    <col min="4354" max="4354" width="8.625" style="1" customWidth="1"/>
    <col min="4355" max="4355" width="8.125" style="1" customWidth="1"/>
    <col min="4356" max="4357" width="18.75" style="1" customWidth="1"/>
    <col min="4358" max="4358" width="16.625" style="1" customWidth="1"/>
    <col min="4359" max="4359" width="14.625" style="1" customWidth="1"/>
    <col min="4360" max="4360" width="7" style="1" customWidth="1"/>
    <col min="4361" max="4608" width="9" style="1"/>
    <col min="4609" max="4609" width="4.375" style="1" customWidth="1"/>
    <col min="4610" max="4610" width="8.625" style="1" customWidth="1"/>
    <col min="4611" max="4611" width="8.125" style="1" customWidth="1"/>
    <col min="4612" max="4613" width="18.75" style="1" customWidth="1"/>
    <col min="4614" max="4614" width="16.625" style="1" customWidth="1"/>
    <col min="4615" max="4615" width="14.625" style="1" customWidth="1"/>
    <col min="4616" max="4616" width="7" style="1" customWidth="1"/>
    <col min="4617" max="4864" width="9" style="1"/>
    <col min="4865" max="4865" width="4.375" style="1" customWidth="1"/>
    <col min="4866" max="4866" width="8.625" style="1" customWidth="1"/>
    <col min="4867" max="4867" width="8.125" style="1" customWidth="1"/>
    <col min="4868" max="4869" width="18.75" style="1" customWidth="1"/>
    <col min="4870" max="4870" width="16.625" style="1" customWidth="1"/>
    <col min="4871" max="4871" width="14.625" style="1" customWidth="1"/>
    <col min="4872" max="4872" width="7" style="1" customWidth="1"/>
    <col min="4873" max="5120" width="9" style="1"/>
    <col min="5121" max="5121" width="4.375" style="1" customWidth="1"/>
    <col min="5122" max="5122" width="8.625" style="1" customWidth="1"/>
    <col min="5123" max="5123" width="8.125" style="1" customWidth="1"/>
    <col min="5124" max="5125" width="18.75" style="1" customWidth="1"/>
    <col min="5126" max="5126" width="16.625" style="1" customWidth="1"/>
    <col min="5127" max="5127" width="14.625" style="1" customWidth="1"/>
    <col min="5128" max="5128" width="7" style="1" customWidth="1"/>
    <col min="5129" max="5376" width="9" style="1"/>
    <col min="5377" max="5377" width="4.375" style="1" customWidth="1"/>
    <col min="5378" max="5378" width="8.625" style="1" customWidth="1"/>
    <col min="5379" max="5379" width="8.125" style="1" customWidth="1"/>
    <col min="5380" max="5381" width="18.75" style="1" customWidth="1"/>
    <col min="5382" max="5382" width="16.625" style="1" customWidth="1"/>
    <col min="5383" max="5383" width="14.625" style="1" customWidth="1"/>
    <col min="5384" max="5384" width="7" style="1" customWidth="1"/>
    <col min="5385" max="5632" width="9" style="1"/>
    <col min="5633" max="5633" width="4.375" style="1" customWidth="1"/>
    <col min="5634" max="5634" width="8.625" style="1" customWidth="1"/>
    <col min="5635" max="5635" width="8.125" style="1" customWidth="1"/>
    <col min="5636" max="5637" width="18.75" style="1" customWidth="1"/>
    <col min="5638" max="5638" width="16.625" style="1" customWidth="1"/>
    <col min="5639" max="5639" width="14.625" style="1" customWidth="1"/>
    <col min="5640" max="5640" width="7" style="1" customWidth="1"/>
    <col min="5641" max="5888" width="9" style="1"/>
    <col min="5889" max="5889" width="4.375" style="1" customWidth="1"/>
    <col min="5890" max="5890" width="8.625" style="1" customWidth="1"/>
    <col min="5891" max="5891" width="8.125" style="1" customWidth="1"/>
    <col min="5892" max="5893" width="18.75" style="1" customWidth="1"/>
    <col min="5894" max="5894" width="16.625" style="1" customWidth="1"/>
    <col min="5895" max="5895" width="14.625" style="1" customWidth="1"/>
    <col min="5896" max="5896" width="7" style="1" customWidth="1"/>
    <col min="5897" max="6144" width="9" style="1"/>
    <col min="6145" max="6145" width="4.375" style="1" customWidth="1"/>
    <col min="6146" max="6146" width="8.625" style="1" customWidth="1"/>
    <col min="6147" max="6147" width="8.125" style="1" customWidth="1"/>
    <col min="6148" max="6149" width="18.75" style="1" customWidth="1"/>
    <col min="6150" max="6150" width="16.625" style="1" customWidth="1"/>
    <col min="6151" max="6151" width="14.625" style="1" customWidth="1"/>
    <col min="6152" max="6152" width="7" style="1" customWidth="1"/>
    <col min="6153" max="6400" width="9" style="1"/>
    <col min="6401" max="6401" width="4.375" style="1" customWidth="1"/>
    <col min="6402" max="6402" width="8.625" style="1" customWidth="1"/>
    <col min="6403" max="6403" width="8.125" style="1" customWidth="1"/>
    <col min="6404" max="6405" width="18.75" style="1" customWidth="1"/>
    <col min="6406" max="6406" width="16.625" style="1" customWidth="1"/>
    <col min="6407" max="6407" width="14.625" style="1" customWidth="1"/>
    <col min="6408" max="6408" width="7" style="1" customWidth="1"/>
    <col min="6409" max="6656" width="9" style="1"/>
    <col min="6657" max="6657" width="4.375" style="1" customWidth="1"/>
    <col min="6658" max="6658" width="8.625" style="1" customWidth="1"/>
    <col min="6659" max="6659" width="8.125" style="1" customWidth="1"/>
    <col min="6660" max="6661" width="18.75" style="1" customWidth="1"/>
    <col min="6662" max="6662" width="16.625" style="1" customWidth="1"/>
    <col min="6663" max="6663" width="14.625" style="1" customWidth="1"/>
    <col min="6664" max="6664" width="7" style="1" customWidth="1"/>
    <col min="6665" max="6912" width="9" style="1"/>
    <col min="6913" max="6913" width="4.375" style="1" customWidth="1"/>
    <col min="6914" max="6914" width="8.625" style="1" customWidth="1"/>
    <col min="6915" max="6915" width="8.125" style="1" customWidth="1"/>
    <col min="6916" max="6917" width="18.75" style="1" customWidth="1"/>
    <col min="6918" max="6918" width="16.625" style="1" customWidth="1"/>
    <col min="6919" max="6919" width="14.625" style="1" customWidth="1"/>
    <col min="6920" max="6920" width="7" style="1" customWidth="1"/>
    <col min="6921" max="7168" width="9" style="1"/>
    <col min="7169" max="7169" width="4.375" style="1" customWidth="1"/>
    <col min="7170" max="7170" width="8.625" style="1" customWidth="1"/>
    <col min="7171" max="7171" width="8.125" style="1" customWidth="1"/>
    <col min="7172" max="7173" width="18.75" style="1" customWidth="1"/>
    <col min="7174" max="7174" width="16.625" style="1" customWidth="1"/>
    <col min="7175" max="7175" width="14.625" style="1" customWidth="1"/>
    <col min="7176" max="7176" width="7" style="1" customWidth="1"/>
    <col min="7177" max="7424" width="9" style="1"/>
    <col min="7425" max="7425" width="4.375" style="1" customWidth="1"/>
    <col min="7426" max="7426" width="8.625" style="1" customWidth="1"/>
    <col min="7427" max="7427" width="8.125" style="1" customWidth="1"/>
    <col min="7428" max="7429" width="18.75" style="1" customWidth="1"/>
    <col min="7430" max="7430" width="16.625" style="1" customWidth="1"/>
    <col min="7431" max="7431" width="14.625" style="1" customWidth="1"/>
    <col min="7432" max="7432" width="7" style="1" customWidth="1"/>
    <col min="7433" max="7680" width="9" style="1"/>
    <col min="7681" max="7681" width="4.375" style="1" customWidth="1"/>
    <col min="7682" max="7682" width="8.625" style="1" customWidth="1"/>
    <col min="7683" max="7683" width="8.125" style="1" customWidth="1"/>
    <col min="7684" max="7685" width="18.75" style="1" customWidth="1"/>
    <col min="7686" max="7686" width="16.625" style="1" customWidth="1"/>
    <col min="7687" max="7687" width="14.625" style="1" customWidth="1"/>
    <col min="7688" max="7688" width="7" style="1" customWidth="1"/>
    <col min="7689" max="7936" width="9" style="1"/>
    <col min="7937" max="7937" width="4.375" style="1" customWidth="1"/>
    <col min="7938" max="7938" width="8.625" style="1" customWidth="1"/>
    <col min="7939" max="7939" width="8.125" style="1" customWidth="1"/>
    <col min="7940" max="7941" width="18.75" style="1" customWidth="1"/>
    <col min="7942" max="7942" width="16.625" style="1" customWidth="1"/>
    <col min="7943" max="7943" width="14.625" style="1" customWidth="1"/>
    <col min="7944" max="7944" width="7" style="1" customWidth="1"/>
    <col min="7945" max="8192" width="9" style="1"/>
    <col min="8193" max="8193" width="4.375" style="1" customWidth="1"/>
    <col min="8194" max="8194" width="8.625" style="1" customWidth="1"/>
    <col min="8195" max="8195" width="8.125" style="1" customWidth="1"/>
    <col min="8196" max="8197" width="18.75" style="1" customWidth="1"/>
    <col min="8198" max="8198" width="16.625" style="1" customWidth="1"/>
    <col min="8199" max="8199" width="14.625" style="1" customWidth="1"/>
    <col min="8200" max="8200" width="7" style="1" customWidth="1"/>
    <col min="8201" max="8448" width="9" style="1"/>
    <col min="8449" max="8449" width="4.375" style="1" customWidth="1"/>
    <col min="8450" max="8450" width="8.625" style="1" customWidth="1"/>
    <col min="8451" max="8451" width="8.125" style="1" customWidth="1"/>
    <col min="8452" max="8453" width="18.75" style="1" customWidth="1"/>
    <col min="8454" max="8454" width="16.625" style="1" customWidth="1"/>
    <col min="8455" max="8455" width="14.625" style="1" customWidth="1"/>
    <col min="8456" max="8456" width="7" style="1" customWidth="1"/>
    <col min="8457" max="8704" width="9" style="1"/>
    <col min="8705" max="8705" width="4.375" style="1" customWidth="1"/>
    <col min="8706" max="8706" width="8.625" style="1" customWidth="1"/>
    <col min="8707" max="8707" width="8.125" style="1" customWidth="1"/>
    <col min="8708" max="8709" width="18.75" style="1" customWidth="1"/>
    <col min="8710" max="8710" width="16.625" style="1" customWidth="1"/>
    <col min="8711" max="8711" width="14.625" style="1" customWidth="1"/>
    <col min="8712" max="8712" width="7" style="1" customWidth="1"/>
    <col min="8713" max="8960" width="9" style="1"/>
    <col min="8961" max="8961" width="4.375" style="1" customWidth="1"/>
    <col min="8962" max="8962" width="8.625" style="1" customWidth="1"/>
    <col min="8963" max="8963" width="8.125" style="1" customWidth="1"/>
    <col min="8964" max="8965" width="18.75" style="1" customWidth="1"/>
    <col min="8966" max="8966" width="16.625" style="1" customWidth="1"/>
    <col min="8967" max="8967" width="14.625" style="1" customWidth="1"/>
    <col min="8968" max="8968" width="7" style="1" customWidth="1"/>
    <col min="8969" max="9216" width="9" style="1"/>
    <col min="9217" max="9217" width="4.375" style="1" customWidth="1"/>
    <col min="9218" max="9218" width="8.625" style="1" customWidth="1"/>
    <col min="9219" max="9219" width="8.125" style="1" customWidth="1"/>
    <col min="9220" max="9221" width="18.75" style="1" customWidth="1"/>
    <col min="9222" max="9222" width="16.625" style="1" customWidth="1"/>
    <col min="9223" max="9223" width="14.625" style="1" customWidth="1"/>
    <col min="9224" max="9224" width="7" style="1" customWidth="1"/>
    <col min="9225" max="9472" width="9" style="1"/>
    <col min="9473" max="9473" width="4.375" style="1" customWidth="1"/>
    <col min="9474" max="9474" width="8.625" style="1" customWidth="1"/>
    <col min="9475" max="9475" width="8.125" style="1" customWidth="1"/>
    <col min="9476" max="9477" width="18.75" style="1" customWidth="1"/>
    <col min="9478" max="9478" width="16.625" style="1" customWidth="1"/>
    <col min="9479" max="9479" width="14.625" style="1" customWidth="1"/>
    <col min="9480" max="9480" width="7" style="1" customWidth="1"/>
    <col min="9481" max="9728" width="9" style="1"/>
    <col min="9729" max="9729" width="4.375" style="1" customWidth="1"/>
    <col min="9730" max="9730" width="8.625" style="1" customWidth="1"/>
    <col min="9731" max="9731" width="8.125" style="1" customWidth="1"/>
    <col min="9732" max="9733" width="18.75" style="1" customWidth="1"/>
    <col min="9734" max="9734" width="16.625" style="1" customWidth="1"/>
    <col min="9735" max="9735" width="14.625" style="1" customWidth="1"/>
    <col min="9736" max="9736" width="7" style="1" customWidth="1"/>
    <col min="9737" max="9984" width="9" style="1"/>
    <col min="9985" max="9985" width="4.375" style="1" customWidth="1"/>
    <col min="9986" max="9986" width="8.625" style="1" customWidth="1"/>
    <col min="9987" max="9987" width="8.125" style="1" customWidth="1"/>
    <col min="9988" max="9989" width="18.75" style="1" customWidth="1"/>
    <col min="9990" max="9990" width="16.625" style="1" customWidth="1"/>
    <col min="9991" max="9991" width="14.625" style="1" customWidth="1"/>
    <col min="9992" max="9992" width="7" style="1" customWidth="1"/>
    <col min="9993" max="10240" width="9" style="1"/>
    <col min="10241" max="10241" width="4.375" style="1" customWidth="1"/>
    <col min="10242" max="10242" width="8.625" style="1" customWidth="1"/>
    <col min="10243" max="10243" width="8.125" style="1" customWidth="1"/>
    <col min="10244" max="10245" width="18.75" style="1" customWidth="1"/>
    <col min="10246" max="10246" width="16.625" style="1" customWidth="1"/>
    <col min="10247" max="10247" width="14.625" style="1" customWidth="1"/>
    <col min="10248" max="10248" width="7" style="1" customWidth="1"/>
    <col min="10249" max="10496" width="9" style="1"/>
    <col min="10497" max="10497" width="4.375" style="1" customWidth="1"/>
    <col min="10498" max="10498" width="8.625" style="1" customWidth="1"/>
    <col min="10499" max="10499" width="8.125" style="1" customWidth="1"/>
    <col min="10500" max="10501" width="18.75" style="1" customWidth="1"/>
    <col min="10502" max="10502" width="16.625" style="1" customWidth="1"/>
    <col min="10503" max="10503" width="14.625" style="1" customWidth="1"/>
    <col min="10504" max="10504" width="7" style="1" customWidth="1"/>
    <col min="10505" max="10752" width="9" style="1"/>
    <col min="10753" max="10753" width="4.375" style="1" customWidth="1"/>
    <col min="10754" max="10754" width="8.625" style="1" customWidth="1"/>
    <col min="10755" max="10755" width="8.125" style="1" customWidth="1"/>
    <col min="10756" max="10757" width="18.75" style="1" customWidth="1"/>
    <col min="10758" max="10758" width="16.625" style="1" customWidth="1"/>
    <col min="10759" max="10759" width="14.625" style="1" customWidth="1"/>
    <col min="10760" max="10760" width="7" style="1" customWidth="1"/>
    <col min="10761" max="11008" width="9" style="1"/>
    <col min="11009" max="11009" width="4.375" style="1" customWidth="1"/>
    <col min="11010" max="11010" width="8.625" style="1" customWidth="1"/>
    <col min="11011" max="11011" width="8.125" style="1" customWidth="1"/>
    <col min="11012" max="11013" width="18.75" style="1" customWidth="1"/>
    <col min="11014" max="11014" width="16.625" style="1" customWidth="1"/>
    <col min="11015" max="11015" width="14.625" style="1" customWidth="1"/>
    <col min="11016" max="11016" width="7" style="1" customWidth="1"/>
    <col min="11017" max="11264" width="9" style="1"/>
    <col min="11265" max="11265" width="4.375" style="1" customWidth="1"/>
    <col min="11266" max="11266" width="8.625" style="1" customWidth="1"/>
    <col min="11267" max="11267" width="8.125" style="1" customWidth="1"/>
    <col min="11268" max="11269" width="18.75" style="1" customWidth="1"/>
    <col min="11270" max="11270" width="16.625" style="1" customWidth="1"/>
    <col min="11271" max="11271" width="14.625" style="1" customWidth="1"/>
    <col min="11272" max="11272" width="7" style="1" customWidth="1"/>
    <col min="11273" max="11520" width="9" style="1"/>
    <col min="11521" max="11521" width="4.375" style="1" customWidth="1"/>
    <col min="11522" max="11522" width="8.625" style="1" customWidth="1"/>
    <col min="11523" max="11523" width="8.125" style="1" customWidth="1"/>
    <col min="11524" max="11525" width="18.75" style="1" customWidth="1"/>
    <col min="11526" max="11526" width="16.625" style="1" customWidth="1"/>
    <col min="11527" max="11527" width="14.625" style="1" customWidth="1"/>
    <col min="11528" max="11528" width="7" style="1" customWidth="1"/>
    <col min="11529" max="11776" width="9" style="1"/>
    <col min="11777" max="11777" width="4.375" style="1" customWidth="1"/>
    <col min="11778" max="11778" width="8.625" style="1" customWidth="1"/>
    <col min="11779" max="11779" width="8.125" style="1" customWidth="1"/>
    <col min="11780" max="11781" width="18.75" style="1" customWidth="1"/>
    <col min="11782" max="11782" width="16.625" style="1" customWidth="1"/>
    <col min="11783" max="11783" width="14.625" style="1" customWidth="1"/>
    <col min="11784" max="11784" width="7" style="1" customWidth="1"/>
    <col min="11785" max="12032" width="9" style="1"/>
    <col min="12033" max="12033" width="4.375" style="1" customWidth="1"/>
    <col min="12034" max="12034" width="8.625" style="1" customWidth="1"/>
    <col min="12035" max="12035" width="8.125" style="1" customWidth="1"/>
    <col min="12036" max="12037" width="18.75" style="1" customWidth="1"/>
    <col min="12038" max="12038" width="16.625" style="1" customWidth="1"/>
    <col min="12039" max="12039" width="14.625" style="1" customWidth="1"/>
    <col min="12040" max="12040" width="7" style="1" customWidth="1"/>
    <col min="12041" max="12288" width="9" style="1"/>
    <col min="12289" max="12289" width="4.375" style="1" customWidth="1"/>
    <col min="12290" max="12290" width="8.625" style="1" customWidth="1"/>
    <col min="12291" max="12291" width="8.125" style="1" customWidth="1"/>
    <col min="12292" max="12293" width="18.75" style="1" customWidth="1"/>
    <col min="12294" max="12294" width="16.625" style="1" customWidth="1"/>
    <col min="12295" max="12295" width="14.625" style="1" customWidth="1"/>
    <col min="12296" max="12296" width="7" style="1" customWidth="1"/>
    <col min="12297" max="12544" width="9" style="1"/>
    <col min="12545" max="12545" width="4.375" style="1" customWidth="1"/>
    <col min="12546" max="12546" width="8.625" style="1" customWidth="1"/>
    <col min="12547" max="12547" width="8.125" style="1" customWidth="1"/>
    <col min="12548" max="12549" width="18.75" style="1" customWidth="1"/>
    <col min="12550" max="12550" width="16.625" style="1" customWidth="1"/>
    <col min="12551" max="12551" width="14.625" style="1" customWidth="1"/>
    <col min="12552" max="12552" width="7" style="1" customWidth="1"/>
    <col min="12553" max="12800" width="9" style="1"/>
    <col min="12801" max="12801" width="4.375" style="1" customWidth="1"/>
    <col min="12802" max="12802" width="8.625" style="1" customWidth="1"/>
    <col min="12803" max="12803" width="8.125" style="1" customWidth="1"/>
    <col min="12804" max="12805" width="18.75" style="1" customWidth="1"/>
    <col min="12806" max="12806" width="16.625" style="1" customWidth="1"/>
    <col min="12807" max="12807" width="14.625" style="1" customWidth="1"/>
    <col min="12808" max="12808" width="7" style="1" customWidth="1"/>
    <col min="12809" max="13056" width="9" style="1"/>
    <col min="13057" max="13057" width="4.375" style="1" customWidth="1"/>
    <col min="13058" max="13058" width="8.625" style="1" customWidth="1"/>
    <col min="13059" max="13059" width="8.125" style="1" customWidth="1"/>
    <col min="13060" max="13061" width="18.75" style="1" customWidth="1"/>
    <col min="13062" max="13062" width="16.625" style="1" customWidth="1"/>
    <col min="13063" max="13063" width="14.625" style="1" customWidth="1"/>
    <col min="13064" max="13064" width="7" style="1" customWidth="1"/>
    <col min="13065" max="13312" width="9" style="1"/>
    <col min="13313" max="13313" width="4.375" style="1" customWidth="1"/>
    <col min="13314" max="13314" width="8.625" style="1" customWidth="1"/>
    <col min="13315" max="13315" width="8.125" style="1" customWidth="1"/>
    <col min="13316" max="13317" width="18.75" style="1" customWidth="1"/>
    <col min="13318" max="13318" width="16.625" style="1" customWidth="1"/>
    <col min="13319" max="13319" width="14.625" style="1" customWidth="1"/>
    <col min="13320" max="13320" width="7" style="1" customWidth="1"/>
    <col min="13321" max="13568" width="9" style="1"/>
    <col min="13569" max="13569" width="4.375" style="1" customWidth="1"/>
    <col min="13570" max="13570" width="8.625" style="1" customWidth="1"/>
    <col min="13571" max="13571" width="8.125" style="1" customWidth="1"/>
    <col min="13572" max="13573" width="18.75" style="1" customWidth="1"/>
    <col min="13574" max="13574" width="16.625" style="1" customWidth="1"/>
    <col min="13575" max="13575" width="14.625" style="1" customWidth="1"/>
    <col min="13576" max="13576" width="7" style="1" customWidth="1"/>
    <col min="13577" max="13824" width="9" style="1"/>
    <col min="13825" max="13825" width="4.375" style="1" customWidth="1"/>
    <col min="13826" max="13826" width="8.625" style="1" customWidth="1"/>
    <col min="13827" max="13827" width="8.125" style="1" customWidth="1"/>
    <col min="13828" max="13829" width="18.75" style="1" customWidth="1"/>
    <col min="13830" max="13830" width="16.625" style="1" customWidth="1"/>
    <col min="13831" max="13831" width="14.625" style="1" customWidth="1"/>
    <col min="13832" max="13832" width="7" style="1" customWidth="1"/>
    <col min="13833" max="14080" width="9" style="1"/>
    <col min="14081" max="14081" width="4.375" style="1" customWidth="1"/>
    <col min="14082" max="14082" width="8.625" style="1" customWidth="1"/>
    <col min="14083" max="14083" width="8.125" style="1" customWidth="1"/>
    <col min="14084" max="14085" width="18.75" style="1" customWidth="1"/>
    <col min="14086" max="14086" width="16.625" style="1" customWidth="1"/>
    <col min="14087" max="14087" width="14.625" style="1" customWidth="1"/>
    <col min="14088" max="14088" width="7" style="1" customWidth="1"/>
    <col min="14089" max="14336" width="9" style="1"/>
    <col min="14337" max="14337" width="4.375" style="1" customWidth="1"/>
    <col min="14338" max="14338" width="8.625" style="1" customWidth="1"/>
    <col min="14339" max="14339" width="8.125" style="1" customWidth="1"/>
    <col min="14340" max="14341" width="18.75" style="1" customWidth="1"/>
    <col min="14342" max="14342" width="16.625" style="1" customWidth="1"/>
    <col min="14343" max="14343" width="14.625" style="1" customWidth="1"/>
    <col min="14344" max="14344" width="7" style="1" customWidth="1"/>
    <col min="14345" max="14592" width="9" style="1"/>
    <col min="14593" max="14593" width="4.375" style="1" customWidth="1"/>
    <col min="14594" max="14594" width="8.625" style="1" customWidth="1"/>
    <col min="14595" max="14595" width="8.125" style="1" customWidth="1"/>
    <col min="14596" max="14597" width="18.75" style="1" customWidth="1"/>
    <col min="14598" max="14598" width="16.625" style="1" customWidth="1"/>
    <col min="14599" max="14599" width="14.625" style="1" customWidth="1"/>
    <col min="14600" max="14600" width="7" style="1" customWidth="1"/>
    <col min="14601" max="14848" width="9" style="1"/>
    <col min="14849" max="14849" width="4.375" style="1" customWidth="1"/>
    <col min="14850" max="14850" width="8.625" style="1" customWidth="1"/>
    <col min="14851" max="14851" width="8.125" style="1" customWidth="1"/>
    <col min="14852" max="14853" width="18.75" style="1" customWidth="1"/>
    <col min="14854" max="14854" width="16.625" style="1" customWidth="1"/>
    <col min="14855" max="14855" width="14.625" style="1" customWidth="1"/>
    <col min="14856" max="14856" width="7" style="1" customWidth="1"/>
    <col min="14857" max="15104" width="9" style="1"/>
    <col min="15105" max="15105" width="4.375" style="1" customWidth="1"/>
    <col min="15106" max="15106" width="8.625" style="1" customWidth="1"/>
    <col min="15107" max="15107" width="8.125" style="1" customWidth="1"/>
    <col min="15108" max="15109" width="18.75" style="1" customWidth="1"/>
    <col min="15110" max="15110" width="16.625" style="1" customWidth="1"/>
    <col min="15111" max="15111" width="14.625" style="1" customWidth="1"/>
    <col min="15112" max="15112" width="7" style="1" customWidth="1"/>
    <col min="15113" max="15360" width="9" style="1"/>
    <col min="15361" max="15361" width="4.375" style="1" customWidth="1"/>
    <col min="15362" max="15362" width="8.625" style="1" customWidth="1"/>
    <col min="15363" max="15363" width="8.125" style="1" customWidth="1"/>
    <col min="15364" max="15365" width="18.75" style="1" customWidth="1"/>
    <col min="15366" max="15366" width="16.625" style="1" customWidth="1"/>
    <col min="15367" max="15367" width="14.625" style="1" customWidth="1"/>
    <col min="15368" max="15368" width="7" style="1" customWidth="1"/>
    <col min="15369" max="15616" width="9" style="1"/>
    <col min="15617" max="15617" width="4.375" style="1" customWidth="1"/>
    <col min="15618" max="15618" width="8.625" style="1" customWidth="1"/>
    <col min="15619" max="15619" width="8.125" style="1" customWidth="1"/>
    <col min="15620" max="15621" width="18.75" style="1" customWidth="1"/>
    <col min="15622" max="15622" width="16.625" style="1" customWidth="1"/>
    <col min="15623" max="15623" width="14.625" style="1" customWidth="1"/>
    <col min="15624" max="15624" width="7" style="1" customWidth="1"/>
    <col min="15625" max="15872" width="9" style="1"/>
    <col min="15873" max="15873" width="4.375" style="1" customWidth="1"/>
    <col min="15874" max="15874" width="8.625" style="1" customWidth="1"/>
    <col min="15875" max="15875" width="8.125" style="1" customWidth="1"/>
    <col min="15876" max="15877" width="18.75" style="1" customWidth="1"/>
    <col min="15878" max="15878" width="16.625" style="1" customWidth="1"/>
    <col min="15879" max="15879" width="14.625" style="1" customWidth="1"/>
    <col min="15880" max="15880" width="7" style="1" customWidth="1"/>
    <col min="15881" max="16128" width="9" style="1"/>
    <col min="16129" max="16129" width="4.375" style="1" customWidth="1"/>
    <col min="16130" max="16130" width="8.625" style="1" customWidth="1"/>
    <col min="16131" max="16131" width="8.125" style="1" customWidth="1"/>
    <col min="16132" max="16133" width="18.75" style="1" customWidth="1"/>
    <col min="16134" max="16134" width="16.625" style="1" customWidth="1"/>
    <col min="16135" max="16135" width="14.625" style="1" customWidth="1"/>
    <col min="16136" max="16136" width="7" style="1" customWidth="1"/>
    <col min="16137" max="16384" width="9" style="1"/>
  </cols>
  <sheetData>
    <row r="1" spans="2:7" ht="19.5" customHeight="1">
      <c r="B1" s="77" t="s">
        <v>62</v>
      </c>
      <c r="D1" s="76"/>
      <c r="E1" s="75"/>
      <c r="F1" s="74"/>
      <c r="G1" s="73"/>
    </row>
    <row r="2" spans="2:7">
      <c r="B2" s="8" t="s">
        <v>61</v>
      </c>
      <c r="C2" s="8"/>
      <c r="D2" s="71"/>
      <c r="E2" s="70"/>
      <c r="F2" s="69"/>
      <c r="G2" s="72"/>
    </row>
    <row r="3" spans="2:7" ht="18" customHeight="1" thickBot="1">
      <c r="B3" s="8"/>
      <c r="C3" s="8"/>
      <c r="D3" s="71"/>
      <c r="E3" s="70"/>
      <c r="F3" s="69"/>
      <c r="G3" s="69" t="s">
        <v>60</v>
      </c>
    </row>
    <row r="4" spans="2:7" ht="14.25" customHeight="1">
      <c r="B4" s="68"/>
      <c r="C4" s="67" t="s">
        <v>59</v>
      </c>
      <c r="D4" s="66" t="s">
        <v>58</v>
      </c>
      <c r="E4" s="65" t="s">
        <v>57</v>
      </c>
      <c r="F4" s="64" t="s">
        <v>56</v>
      </c>
      <c r="G4" s="63" t="s">
        <v>55</v>
      </c>
    </row>
    <row r="5" spans="2:7" ht="14.25" customHeight="1" thickBot="1">
      <c r="B5" s="62" t="s">
        <v>54</v>
      </c>
      <c r="C5" s="61"/>
      <c r="D5" s="60" t="s">
        <v>53</v>
      </c>
      <c r="E5" s="59" t="s">
        <v>52</v>
      </c>
      <c r="F5" s="58" t="s">
        <v>51</v>
      </c>
      <c r="G5" s="57" t="s">
        <v>50</v>
      </c>
    </row>
    <row r="6" spans="2:7" ht="12.75" customHeight="1">
      <c r="B6" s="419" t="s">
        <v>49</v>
      </c>
      <c r="C6" s="420"/>
      <c r="D6" s="56">
        <v>13271.3</v>
      </c>
      <c r="E6" s="56">
        <v>11364.3</v>
      </c>
      <c r="F6" s="55">
        <f t="shared" ref="F6:F37" si="0">D6-E6</f>
        <v>1907</v>
      </c>
      <c r="G6" s="54">
        <f t="shared" ref="G6:G37" si="1">IF(AND(E6=0,D6=0),0,IF(AND(D6&gt;0,E6=0),"皆増",IF(AND(D6=0,E6&gt;0),"皆減",ROUND(F6/E6*100,1))))</f>
        <v>16.8</v>
      </c>
    </row>
    <row r="7" spans="2:7" ht="12.75" customHeight="1">
      <c r="B7" s="417" t="s">
        <v>48</v>
      </c>
      <c r="C7" s="421"/>
      <c r="D7" s="53">
        <v>2470.1</v>
      </c>
      <c r="E7" s="53">
        <v>1754.8999999999999</v>
      </c>
      <c r="F7" s="52">
        <f t="shared" si="0"/>
        <v>715.2</v>
      </c>
      <c r="G7" s="22">
        <f t="shared" si="1"/>
        <v>40.799999999999997</v>
      </c>
    </row>
    <row r="8" spans="2:7" ht="12.75" customHeight="1">
      <c r="B8" s="417" t="s">
        <v>47</v>
      </c>
      <c r="C8" s="418"/>
      <c r="D8" s="53">
        <v>3322.1</v>
      </c>
      <c r="E8" s="53">
        <v>1700</v>
      </c>
      <c r="F8" s="52">
        <f t="shared" si="0"/>
        <v>1622.1</v>
      </c>
      <c r="G8" s="22">
        <f t="shared" si="1"/>
        <v>95.4</v>
      </c>
    </row>
    <row r="9" spans="2:7" ht="12.75" customHeight="1">
      <c r="B9" s="417" t="s">
        <v>46</v>
      </c>
      <c r="C9" s="418"/>
      <c r="D9" s="53">
        <v>1371.8</v>
      </c>
      <c r="E9" s="53">
        <v>3324.5</v>
      </c>
      <c r="F9" s="52">
        <f t="shared" si="0"/>
        <v>-1952.7</v>
      </c>
      <c r="G9" s="22">
        <f t="shared" si="1"/>
        <v>-58.7</v>
      </c>
    </row>
    <row r="10" spans="2:7" ht="12.75" customHeight="1">
      <c r="B10" s="417" t="s">
        <v>45</v>
      </c>
      <c r="C10" s="418"/>
      <c r="D10" s="53">
        <v>3920.9059999999999</v>
      </c>
      <c r="E10" s="53">
        <v>5041.8279999999995</v>
      </c>
      <c r="F10" s="52">
        <f t="shared" si="0"/>
        <v>-1120.9219999999996</v>
      </c>
      <c r="G10" s="22">
        <f t="shared" si="1"/>
        <v>-22.2</v>
      </c>
    </row>
    <row r="11" spans="2:7" ht="12.75" customHeight="1">
      <c r="B11" s="417" t="s">
        <v>44</v>
      </c>
      <c r="C11" s="418"/>
      <c r="D11" s="53">
        <v>4559.1000000000004</v>
      </c>
      <c r="E11" s="53">
        <v>1282.5</v>
      </c>
      <c r="F11" s="52">
        <f t="shared" si="0"/>
        <v>3276.6000000000004</v>
      </c>
      <c r="G11" s="22">
        <f t="shared" si="1"/>
        <v>255.5</v>
      </c>
    </row>
    <row r="12" spans="2:7" ht="12.75" customHeight="1">
      <c r="B12" s="417" t="s">
        <v>43</v>
      </c>
      <c r="C12" s="418"/>
      <c r="D12" s="53">
        <v>1001.5</v>
      </c>
      <c r="E12" s="53">
        <v>1346.6</v>
      </c>
      <c r="F12" s="52">
        <f t="shared" si="0"/>
        <v>-345.09999999999991</v>
      </c>
      <c r="G12" s="22">
        <f t="shared" si="1"/>
        <v>-25.6</v>
      </c>
    </row>
    <row r="13" spans="2:7" ht="12.75" customHeight="1">
      <c r="B13" s="417" t="s">
        <v>42</v>
      </c>
      <c r="C13" s="418"/>
      <c r="D13" s="53">
        <v>1774.8</v>
      </c>
      <c r="E13" s="53">
        <v>731.69999999999993</v>
      </c>
      <c r="F13" s="52">
        <f t="shared" si="0"/>
        <v>1043.0999999999999</v>
      </c>
      <c r="G13" s="22">
        <f t="shared" si="1"/>
        <v>142.6</v>
      </c>
    </row>
    <row r="14" spans="2:7" ht="12.75" customHeight="1">
      <c r="B14" s="417" t="s">
        <v>41</v>
      </c>
      <c r="C14" s="418"/>
      <c r="D14" s="53">
        <v>10899</v>
      </c>
      <c r="E14" s="53">
        <v>9782.1</v>
      </c>
      <c r="F14" s="52">
        <f t="shared" si="0"/>
        <v>1116.8999999999996</v>
      </c>
      <c r="G14" s="22">
        <f t="shared" si="1"/>
        <v>11.4</v>
      </c>
    </row>
    <row r="15" spans="2:7" ht="12.75" customHeight="1">
      <c r="B15" s="417" t="s">
        <v>40</v>
      </c>
      <c r="C15" s="418"/>
      <c r="D15" s="53">
        <v>355.3</v>
      </c>
      <c r="E15" s="53">
        <v>343.4</v>
      </c>
      <c r="F15" s="52">
        <f t="shared" si="0"/>
        <v>11.900000000000034</v>
      </c>
      <c r="G15" s="22">
        <f t="shared" si="1"/>
        <v>3.5</v>
      </c>
    </row>
    <row r="16" spans="2:7" ht="12.75" customHeight="1">
      <c r="B16" s="417" t="s">
        <v>39</v>
      </c>
      <c r="C16" s="418"/>
      <c r="D16" s="53">
        <v>2225.8919999999998</v>
      </c>
      <c r="E16" s="53">
        <v>2096.2690000000002</v>
      </c>
      <c r="F16" s="52">
        <f t="shared" si="0"/>
        <v>129.62299999999959</v>
      </c>
      <c r="G16" s="22">
        <f t="shared" si="1"/>
        <v>6.2</v>
      </c>
    </row>
    <row r="17" spans="2:8" ht="12.75" customHeight="1">
      <c r="B17" s="417" t="s">
        <v>38</v>
      </c>
      <c r="C17" s="418"/>
      <c r="D17" s="53">
        <v>2824.9</v>
      </c>
      <c r="E17" s="53">
        <v>2444.6000000000004</v>
      </c>
      <c r="F17" s="52">
        <f t="shared" si="0"/>
        <v>380.29999999999973</v>
      </c>
      <c r="G17" s="22">
        <f t="shared" si="1"/>
        <v>15.6</v>
      </c>
    </row>
    <row r="18" spans="2:8" ht="12.75" customHeight="1">
      <c r="B18" s="417" t="s">
        <v>37</v>
      </c>
      <c r="C18" s="418"/>
      <c r="D18" s="53">
        <v>4325.7829999999994</v>
      </c>
      <c r="E18" s="53">
        <v>4337.8329999999996</v>
      </c>
      <c r="F18" s="52">
        <f t="shared" si="0"/>
        <v>-12.050000000000182</v>
      </c>
      <c r="G18" s="22">
        <f t="shared" si="1"/>
        <v>-0.3</v>
      </c>
    </row>
    <row r="19" spans="2:8" ht="12.75" customHeight="1">
      <c r="B19" s="417" t="s">
        <v>36</v>
      </c>
      <c r="C19" s="418"/>
      <c r="D19" s="53">
        <v>1193.0999999999999</v>
      </c>
      <c r="E19" s="53">
        <v>2141.5</v>
      </c>
      <c r="F19" s="52">
        <f t="shared" si="0"/>
        <v>-948.40000000000009</v>
      </c>
      <c r="G19" s="22">
        <f t="shared" si="1"/>
        <v>-44.3</v>
      </c>
    </row>
    <row r="20" spans="2:8" ht="12.75" customHeight="1">
      <c r="B20" s="417" t="s">
        <v>35</v>
      </c>
      <c r="C20" s="418"/>
      <c r="D20" s="53">
        <v>2018.3</v>
      </c>
      <c r="E20" s="53">
        <v>1787.7</v>
      </c>
      <c r="F20" s="52">
        <f t="shared" si="0"/>
        <v>230.59999999999991</v>
      </c>
      <c r="G20" s="22">
        <f t="shared" si="1"/>
        <v>12.9</v>
      </c>
    </row>
    <row r="21" spans="2:8" ht="12.75" customHeight="1">
      <c r="B21" s="417" t="s">
        <v>34</v>
      </c>
      <c r="C21" s="418"/>
      <c r="D21" s="53">
        <v>398</v>
      </c>
      <c r="E21" s="53">
        <v>543.1</v>
      </c>
      <c r="F21" s="52">
        <f t="shared" si="0"/>
        <v>-145.10000000000002</v>
      </c>
      <c r="G21" s="22">
        <f t="shared" si="1"/>
        <v>-26.7</v>
      </c>
    </row>
    <row r="22" spans="2:8" ht="12.75" customHeight="1">
      <c r="B22" s="417" t="s">
        <v>33</v>
      </c>
      <c r="C22" s="418"/>
      <c r="D22" s="53">
        <v>2106.1</v>
      </c>
      <c r="E22" s="53">
        <v>1791.7</v>
      </c>
      <c r="F22" s="52">
        <f t="shared" si="0"/>
        <v>314.39999999999986</v>
      </c>
      <c r="G22" s="22">
        <f t="shared" si="1"/>
        <v>17.5</v>
      </c>
    </row>
    <row r="23" spans="2:8" ht="12.75" customHeight="1">
      <c r="B23" s="417" t="s">
        <v>32</v>
      </c>
      <c r="C23" s="418"/>
      <c r="D23" s="53">
        <v>1816.152</v>
      </c>
      <c r="E23" s="53">
        <v>2007.277</v>
      </c>
      <c r="F23" s="52">
        <f t="shared" si="0"/>
        <v>-191.125</v>
      </c>
      <c r="G23" s="22">
        <f t="shared" si="1"/>
        <v>-9.5</v>
      </c>
    </row>
    <row r="24" spans="2:8" ht="12.75" customHeight="1">
      <c r="B24" s="417" t="s">
        <v>31</v>
      </c>
      <c r="C24" s="418"/>
      <c r="D24" s="53">
        <v>2657.8</v>
      </c>
      <c r="E24" s="53">
        <v>1525.2</v>
      </c>
      <c r="F24" s="52">
        <f t="shared" si="0"/>
        <v>1132.6000000000001</v>
      </c>
      <c r="G24" s="22">
        <f t="shared" si="1"/>
        <v>74.3</v>
      </c>
    </row>
    <row r="25" spans="2:8" ht="12.75" customHeight="1">
      <c r="B25" s="417" t="s">
        <v>30</v>
      </c>
      <c r="C25" s="418"/>
      <c r="D25" s="53">
        <v>2126.3240000000001</v>
      </c>
      <c r="E25" s="53">
        <v>2427.4340000000002</v>
      </c>
      <c r="F25" s="52">
        <f t="shared" si="0"/>
        <v>-301.11000000000013</v>
      </c>
      <c r="G25" s="22">
        <f t="shared" si="1"/>
        <v>-12.4</v>
      </c>
    </row>
    <row r="26" spans="2:8" ht="12.75" customHeight="1">
      <c r="B26" s="417" t="s">
        <v>29</v>
      </c>
      <c r="C26" s="418"/>
      <c r="D26" s="53">
        <v>1523.3820000000001</v>
      </c>
      <c r="E26" s="53">
        <v>1282.6469999999999</v>
      </c>
      <c r="F26" s="52">
        <f t="shared" si="0"/>
        <v>240.73500000000013</v>
      </c>
      <c r="G26" s="22">
        <f t="shared" si="1"/>
        <v>18.8</v>
      </c>
    </row>
    <row r="27" spans="2:8" ht="12.75" customHeight="1">
      <c r="B27" s="417" t="s">
        <v>28</v>
      </c>
      <c r="C27" s="418"/>
      <c r="D27" s="53">
        <v>868.1</v>
      </c>
      <c r="E27" s="53">
        <v>1316</v>
      </c>
      <c r="F27" s="52">
        <f t="shared" si="0"/>
        <v>-447.9</v>
      </c>
      <c r="G27" s="22">
        <f t="shared" si="1"/>
        <v>-34</v>
      </c>
    </row>
    <row r="28" spans="2:8" ht="12.75" customHeight="1">
      <c r="B28" s="417" t="s">
        <v>27</v>
      </c>
      <c r="C28" s="418"/>
      <c r="D28" s="53">
        <v>3635.87</v>
      </c>
      <c r="E28" s="53">
        <v>2937.8310000000001</v>
      </c>
      <c r="F28" s="52">
        <f t="shared" si="0"/>
        <v>698.03899999999976</v>
      </c>
      <c r="G28" s="22">
        <f t="shared" si="1"/>
        <v>23.8</v>
      </c>
    </row>
    <row r="29" spans="2:8" ht="12.75" customHeight="1">
      <c r="B29" s="417" t="s">
        <v>26</v>
      </c>
      <c r="C29" s="418"/>
      <c r="D29" s="53">
        <v>189.6</v>
      </c>
      <c r="E29" s="53">
        <v>499.6</v>
      </c>
      <c r="F29" s="52">
        <f t="shared" si="0"/>
        <v>-310</v>
      </c>
      <c r="G29" s="22">
        <f t="shared" si="1"/>
        <v>-62</v>
      </c>
    </row>
    <row r="30" spans="2:8" ht="12.75" customHeight="1">
      <c r="B30" s="417" t="s">
        <v>25</v>
      </c>
      <c r="C30" s="418"/>
      <c r="D30" s="53">
        <v>2494.991</v>
      </c>
      <c r="E30" s="53">
        <v>5688.1810000000005</v>
      </c>
      <c r="F30" s="52">
        <f t="shared" si="0"/>
        <v>-3193.1900000000005</v>
      </c>
      <c r="G30" s="22">
        <f t="shared" si="1"/>
        <v>-56.1</v>
      </c>
    </row>
    <row r="31" spans="2:8" ht="12.75" customHeight="1">
      <c r="B31" s="429" t="s">
        <v>24</v>
      </c>
      <c r="C31" s="430"/>
      <c r="D31" s="51">
        <v>4712.6939999999995</v>
      </c>
      <c r="E31" s="38">
        <v>8537.7989999999991</v>
      </c>
      <c r="F31" s="50">
        <f t="shared" si="0"/>
        <v>-3825.1049999999996</v>
      </c>
      <c r="G31" s="36">
        <f t="shared" si="1"/>
        <v>-44.8</v>
      </c>
    </row>
    <row r="32" spans="2:8" s="47" customFormat="1" ht="18" customHeight="1" thickBot="1">
      <c r="B32" s="431" t="s">
        <v>23</v>
      </c>
      <c r="C32" s="432"/>
      <c r="D32" s="49">
        <f>SUM(D6:D31)</f>
        <v>78062.894000000015</v>
      </c>
      <c r="E32" s="16">
        <f>SUM(E6:E31)</f>
        <v>78036.498999999982</v>
      </c>
      <c r="F32" s="15">
        <f t="shared" si="0"/>
        <v>26.395000000033178</v>
      </c>
      <c r="G32" s="35">
        <f t="shared" si="1"/>
        <v>0</v>
      </c>
      <c r="H32" s="48"/>
    </row>
    <row r="33" spans="2:8" ht="12.75" customHeight="1">
      <c r="B33" s="419" t="s">
        <v>22</v>
      </c>
      <c r="C33" s="420"/>
      <c r="D33" s="46">
        <v>151.19999999999999</v>
      </c>
      <c r="E33" s="45">
        <v>114</v>
      </c>
      <c r="F33" s="44">
        <f t="shared" si="0"/>
        <v>37.199999999999989</v>
      </c>
      <c r="G33" s="43">
        <f t="shared" si="1"/>
        <v>32.6</v>
      </c>
      <c r="H33" s="3"/>
    </row>
    <row r="34" spans="2:8" ht="12.75" customHeight="1">
      <c r="B34" s="417" t="s">
        <v>21</v>
      </c>
      <c r="C34" s="418"/>
      <c r="D34" s="42">
        <v>601.80500000000006</v>
      </c>
      <c r="E34" s="41">
        <v>516.78099999999995</v>
      </c>
      <c r="F34" s="40">
        <f t="shared" si="0"/>
        <v>85.024000000000115</v>
      </c>
      <c r="G34" s="22">
        <f t="shared" si="1"/>
        <v>16.5</v>
      </c>
      <c r="H34" s="3"/>
    </row>
    <row r="35" spans="2:8" ht="12.75" customHeight="1">
      <c r="B35" s="417" t="s">
        <v>20</v>
      </c>
      <c r="C35" s="418"/>
      <c r="D35" s="42">
        <v>145.268</v>
      </c>
      <c r="E35" s="41">
        <v>174.78700000000001</v>
      </c>
      <c r="F35" s="40">
        <f t="shared" si="0"/>
        <v>-29.519000000000005</v>
      </c>
      <c r="G35" s="22">
        <f t="shared" si="1"/>
        <v>-16.899999999999999</v>
      </c>
      <c r="H35" s="3"/>
    </row>
    <row r="36" spans="2:8" ht="12.75" customHeight="1">
      <c r="B36" s="417" t="s">
        <v>19</v>
      </c>
      <c r="C36" s="418"/>
      <c r="D36" s="42">
        <v>124.913</v>
      </c>
      <c r="E36" s="41">
        <v>861.43200000000002</v>
      </c>
      <c r="F36" s="40">
        <f t="shared" si="0"/>
        <v>-736.51900000000001</v>
      </c>
      <c r="G36" s="22">
        <f t="shared" si="1"/>
        <v>-85.5</v>
      </c>
      <c r="H36" s="3"/>
    </row>
    <row r="37" spans="2:8" ht="12.75" customHeight="1">
      <c r="B37" s="417" t="s">
        <v>18</v>
      </c>
      <c r="C37" s="418"/>
      <c r="D37" s="42">
        <v>1245.8399999999999</v>
      </c>
      <c r="E37" s="41">
        <v>1072.826</v>
      </c>
      <c r="F37" s="40">
        <f t="shared" si="0"/>
        <v>173.0139999999999</v>
      </c>
      <c r="G37" s="22">
        <f t="shared" si="1"/>
        <v>16.100000000000001</v>
      </c>
      <c r="H37" s="3"/>
    </row>
    <row r="38" spans="2:8" ht="12.75" customHeight="1">
      <c r="B38" s="417" t="s">
        <v>17</v>
      </c>
      <c r="C38" s="418"/>
      <c r="D38" s="42">
        <v>52.078000000000003</v>
      </c>
      <c r="E38" s="41">
        <v>16.911000000000001</v>
      </c>
      <c r="F38" s="40">
        <f t="shared" ref="F38:F55" si="2">D38-E38</f>
        <v>35.167000000000002</v>
      </c>
      <c r="G38" s="22">
        <f t="shared" ref="G38:G55" si="3">IF(AND(E38=0,D38=0),0,IF(AND(D38&gt;0,E38=0),"皆増",IF(AND(D38=0,E38&gt;0),"皆減",ROUND(F38/E38*100,1))))</f>
        <v>208</v>
      </c>
      <c r="H38" s="3"/>
    </row>
    <row r="39" spans="2:8" ht="12.75" customHeight="1">
      <c r="B39" s="417" t="s">
        <v>16</v>
      </c>
      <c r="C39" s="418"/>
      <c r="D39" s="42">
        <v>98.23</v>
      </c>
      <c r="E39" s="41">
        <v>494.85199999999998</v>
      </c>
      <c r="F39" s="40">
        <f t="shared" si="2"/>
        <v>-396.62199999999996</v>
      </c>
      <c r="G39" s="22">
        <f t="shared" si="3"/>
        <v>-80.099999999999994</v>
      </c>
      <c r="H39" s="3"/>
    </row>
    <row r="40" spans="2:8" ht="12.75" customHeight="1">
      <c r="B40" s="417" t="s">
        <v>15</v>
      </c>
      <c r="C40" s="418"/>
      <c r="D40" s="42">
        <v>266.298</v>
      </c>
      <c r="E40" s="41">
        <v>83.986000000000004</v>
      </c>
      <c r="F40" s="40">
        <f t="shared" si="2"/>
        <v>182.31200000000001</v>
      </c>
      <c r="G40" s="22">
        <f t="shared" si="3"/>
        <v>217.1</v>
      </c>
      <c r="H40" s="3"/>
    </row>
    <row r="41" spans="2:8" ht="12.75" customHeight="1">
      <c r="B41" s="417" t="s">
        <v>14</v>
      </c>
      <c r="C41" s="418"/>
      <c r="D41" s="42">
        <v>152.64499999999998</v>
      </c>
      <c r="E41" s="41">
        <v>673.39200000000005</v>
      </c>
      <c r="F41" s="40">
        <f t="shared" si="2"/>
        <v>-520.74700000000007</v>
      </c>
      <c r="G41" s="22">
        <f t="shared" si="3"/>
        <v>-77.3</v>
      </c>
      <c r="H41" s="3"/>
    </row>
    <row r="42" spans="2:8" ht="12.75" customHeight="1">
      <c r="B42" s="417" t="s">
        <v>13</v>
      </c>
      <c r="C42" s="418"/>
      <c r="D42" s="42">
        <v>165</v>
      </c>
      <c r="E42" s="41">
        <v>173</v>
      </c>
      <c r="F42" s="40">
        <f t="shared" si="2"/>
        <v>-8</v>
      </c>
      <c r="G42" s="22">
        <f t="shared" si="3"/>
        <v>-4.5999999999999996</v>
      </c>
      <c r="H42" s="3"/>
    </row>
    <row r="43" spans="2:8" ht="12.75" customHeight="1">
      <c r="B43" s="417" t="s">
        <v>12</v>
      </c>
      <c r="C43" s="418"/>
      <c r="D43" s="42">
        <v>532.97</v>
      </c>
      <c r="E43" s="41">
        <v>853.25099999999998</v>
      </c>
      <c r="F43" s="40">
        <f t="shared" si="2"/>
        <v>-320.28099999999995</v>
      </c>
      <c r="G43" s="22">
        <f t="shared" si="3"/>
        <v>-37.5</v>
      </c>
      <c r="H43" s="3"/>
    </row>
    <row r="44" spans="2:8" ht="12.75" customHeight="1">
      <c r="B44" s="417" t="s">
        <v>11</v>
      </c>
      <c r="C44" s="418"/>
      <c r="D44" s="42">
        <v>40</v>
      </c>
      <c r="E44" s="41">
        <v>14</v>
      </c>
      <c r="F44" s="40">
        <f t="shared" si="2"/>
        <v>26</v>
      </c>
      <c r="G44" s="22">
        <f t="shared" si="3"/>
        <v>185.7</v>
      </c>
      <c r="H44" s="3"/>
    </row>
    <row r="45" spans="2:8" ht="12.75" customHeight="1">
      <c r="B45" s="435" t="s">
        <v>10</v>
      </c>
      <c r="C45" s="436"/>
      <c r="D45" s="39">
        <v>460.36900000000003</v>
      </c>
      <c r="E45" s="38">
        <v>165.7</v>
      </c>
      <c r="F45" s="37">
        <f t="shared" si="2"/>
        <v>294.66900000000004</v>
      </c>
      <c r="G45" s="36">
        <f t="shared" si="3"/>
        <v>177.8</v>
      </c>
      <c r="H45" s="3"/>
    </row>
    <row r="46" spans="2:8" ht="18" customHeight="1" thickBot="1">
      <c r="B46" s="437" t="s">
        <v>9</v>
      </c>
      <c r="C46" s="438"/>
      <c r="D46" s="34">
        <f>SUM(D33:D45)</f>
        <v>4036.6159999999995</v>
      </c>
      <c r="E46" s="16">
        <f>SUM(E33:E45)</f>
        <v>5214.9179999999997</v>
      </c>
      <c r="F46" s="15">
        <f t="shared" si="2"/>
        <v>-1178.3020000000001</v>
      </c>
      <c r="G46" s="35">
        <f t="shared" si="3"/>
        <v>-22.6</v>
      </c>
      <c r="H46" s="3"/>
    </row>
    <row r="47" spans="2:8" ht="18" customHeight="1" thickBot="1">
      <c r="B47" s="439" t="s">
        <v>8</v>
      </c>
      <c r="C47" s="440"/>
      <c r="D47" s="34">
        <f>D32+D46</f>
        <v>82099.510000000009</v>
      </c>
      <c r="E47" s="16">
        <f>E32+E46</f>
        <v>83251.416999999987</v>
      </c>
      <c r="F47" s="15">
        <f t="shared" si="2"/>
        <v>-1151.9069999999774</v>
      </c>
      <c r="G47" s="33">
        <f t="shared" si="3"/>
        <v>-1.4</v>
      </c>
      <c r="H47" s="3"/>
    </row>
    <row r="48" spans="2:8" ht="12.75" customHeight="1">
      <c r="B48" s="422" t="s">
        <v>7</v>
      </c>
      <c r="C48" s="426"/>
      <c r="D48" s="32">
        <v>497.3</v>
      </c>
      <c r="E48" s="26">
        <v>523.20000000000005</v>
      </c>
      <c r="F48" s="23">
        <f t="shared" si="2"/>
        <v>-25.900000000000034</v>
      </c>
      <c r="G48" s="22">
        <f t="shared" si="3"/>
        <v>-5</v>
      </c>
      <c r="H48" s="3"/>
    </row>
    <row r="49" spans="2:8" ht="12.75" customHeight="1">
      <c r="B49" s="422" t="s">
        <v>6</v>
      </c>
      <c r="C49" s="441"/>
      <c r="D49" s="31">
        <v>314.10000000000002</v>
      </c>
      <c r="E49" s="30">
        <v>90.1</v>
      </c>
      <c r="F49" s="23">
        <f t="shared" si="2"/>
        <v>224.00000000000003</v>
      </c>
      <c r="G49" s="22">
        <f t="shared" si="3"/>
        <v>248.6</v>
      </c>
      <c r="H49" s="3"/>
    </row>
    <row r="50" spans="2:8" ht="12.75" customHeight="1">
      <c r="B50" s="427" t="s">
        <v>5</v>
      </c>
      <c r="C50" s="428"/>
      <c r="D50" s="29">
        <v>60.8</v>
      </c>
      <c r="E50" s="28">
        <v>0</v>
      </c>
      <c r="F50" s="23">
        <f t="shared" si="2"/>
        <v>60.8</v>
      </c>
      <c r="G50" s="22" t="str">
        <f t="shared" si="3"/>
        <v>皆増</v>
      </c>
      <c r="H50" s="3"/>
    </row>
    <row r="51" spans="2:8" ht="12.75" customHeight="1">
      <c r="B51" s="422" t="s">
        <v>4</v>
      </c>
      <c r="C51" s="441"/>
      <c r="D51" s="27">
        <v>175</v>
      </c>
      <c r="E51" s="26">
        <v>376.7</v>
      </c>
      <c r="F51" s="23">
        <f t="shared" si="2"/>
        <v>-201.7</v>
      </c>
      <c r="G51" s="22">
        <f t="shared" si="3"/>
        <v>-53.5</v>
      </c>
      <c r="H51" s="3"/>
    </row>
    <row r="52" spans="2:8" ht="12.75" customHeight="1">
      <c r="B52" s="422" t="s">
        <v>3</v>
      </c>
      <c r="C52" s="441"/>
      <c r="D52" s="27">
        <v>30</v>
      </c>
      <c r="E52" s="26">
        <v>100</v>
      </c>
      <c r="F52" s="23">
        <f t="shared" si="2"/>
        <v>-70</v>
      </c>
      <c r="G52" s="22">
        <f t="shared" si="3"/>
        <v>-70</v>
      </c>
      <c r="H52" s="3"/>
    </row>
    <row r="53" spans="2:8" ht="12.75" customHeight="1" thickBot="1">
      <c r="B53" s="422" t="s">
        <v>2</v>
      </c>
      <c r="C53" s="423"/>
      <c r="D53" s="25">
        <v>110</v>
      </c>
      <c r="E53" s="24">
        <v>868.8</v>
      </c>
      <c r="F53" s="23">
        <f t="shared" si="2"/>
        <v>-758.8</v>
      </c>
      <c r="G53" s="22">
        <f t="shared" si="3"/>
        <v>-87.3</v>
      </c>
      <c r="H53" s="3"/>
    </row>
    <row r="54" spans="2:8" ht="18" customHeight="1" thickBot="1">
      <c r="B54" s="424" t="s">
        <v>1</v>
      </c>
      <c r="C54" s="425"/>
      <c r="D54" s="21">
        <f>SUM(D48:D53)</f>
        <v>1187.2</v>
      </c>
      <c r="E54" s="20">
        <f>SUM(E48:E53)</f>
        <v>1958.8</v>
      </c>
      <c r="F54" s="19">
        <f t="shared" si="2"/>
        <v>-771.59999999999991</v>
      </c>
      <c r="G54" s="18">
        <f t="shared" si="3"/>
        <v>-39.4</v>
      </c>
    </row>
    <row r="55" spans="2:8" ht="18" customHeight="1" thickTop="1" thickBot="1">
      <c r="B55" s="433" t="s">
        <v>0</v>
      </c>
      <c r="C55" s="434"/>
      <c r="D55" s="17">
        <f>D47+D54</f>
        <v>83286.710000000006</v>
      </c>
      <c r="E55" s="16">
        <f>E47+E54</f>
        <v>85210.21699999999</v>
      </c>
      <c r="F55" s="15">
        <f t="shared" si="2"/>
        <v>-1923.5069999999832</v>
      </c>
      <c r="G55" s="14">
        <f t="shared" si="3"/>
        <v>-2.2999999999999998</v>
      </c>
    </row>
    <row r="56" spans="2:8" ht="18" customHeight="1">
      <c r="B56" s="13"/>
      <c r="C56" s="12"/>
      <c r="D56" s="11"/>
      <c r="E56" s="11"/>
      <c r="F56" s="10"/>
      <c r="G56" s="9"/>
    </row>
    <row r="57" spans="2:8" ht="8.25" customHeight="1">
      <c r="C57" s="8"/>
      <c r="H57" s="3"/>
    </row>
    <row r="58" spans="2:8">
      <c r="H58" s="3"/>
    </row>
    <row r="59" spans="2:8">
      <c r="B59" s="3"/>
      <c r="C59" s="3"/>
      <c r="D59" s="7"/>
      <c r="E59" s="6"/>
      <c r="F59" s="5"/>
      <c r="G59" s="4"/>
      <c r="H59" s="3"/>
    </row>
    <row r="60" spans="2:8">
      <c r="B60" s="3"/>
      <c r="C60" s="3"/>
      <c r="D60" s="7"/>
      <c r="E60" s="6"/>
      <c r="F60" s="5"/>
      <c r="G60" s="4"/>
      <c r="H60" s="3"/>
    </row>
    <row r="61" spans="2:8">
      <c r="B61" s="3"/>
      <c r="C61" s="3"/>
      <c r="D61" s="6"/>
      <c r="E61" s="6"/>
      <c r="F61" s="5"/>
      <c r="G61" s="4"/>
      <c r="H61" s="3"/>
    </row>
  </sheetData>
  <sheetProtection selectLockedCells="1"/>
  <mergeCells count="50">
    <mergeCell ref="B55:C55"/>
    <mergeCell ref="B42:C42"/>
    <mergeCell ref="B43:C43"/>
    <mergeCell ref="B44:C44"/>
    <mergeCell ref="B45:C45"/>
    <mergeCell ref="B46:C46"/>
    <mergeCell ref="B47:C47"/>
    <mergeCell ref="B49:C49"/>
    <mergeCell ref="B51:C51"/>
    <mergeCell ref="B52:C52"/>
    <mergeCell ref="B30:C30"/>
    <mergeCell ref="B31:C31"/>
    <mergeCell ref="B32:C32"/>
    <mergeCell ref="B33:C33"/>
    <mergeCell ref="B34:C34"/>
    <mergeCell ref="B40:C40"/>
    <mergeCell ref="B53:C53"/>
    <mergeCell ref="B54:C54"/>
    <mergeCell ref="B48:C48"/>
    <mergeCell ref="B50:C50"/>
    <mergeCell ref="B41:C41"/>
    <mergeCell ref="B35:C35"/>
    <mergeCell ref="B36:C36"/>
    <mergeCell ref="B37:C37"/>
    <mergeCell ref="B38:C38"/>
    <mergeCell ref="B39:C39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8:C28"/>
    <mergeCell ref="B27:C27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honeticPr fontId="4"/>
  <pageMargins left="0.9055118110236221" right="0.55118110236220474" top="0.47244094488188981" bottom="0.74803149606299213" header="0.47244094488188981" footer="0.74803149606299213"/>
  <pageSetup paperSize="9" scale="97" orientation="portrait" horizontalDpi="300" verticalDpi="300" r:id="rId1"/>
  <headerFooter alignWithMargins="0"/>
  <rowBreaks count="1" manualBreakCount="1">
    <brk id="57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I44"/>
  <sheetViews>
    <sheetView view="pageBreakPreview" zoomScaleNormal="100" zoomScaleSheetLayoutView="100" workbookViewId="0">
      <selection activeCell="I45" sqref="I45"/>
    </sheetView>
  </sheetViews>
  <sheetFormatPr defaultRowHeight="13.5"/>
  <cols>
    <col min="1" max="1" width="17.5" style="8" customWidth="1"/>
    <col min="2" max="2" width="18.625" style="8" customWidth="1"/>
    <col min="3" max="4" width="13.75" style="8" customWidth="1"/>
    <col min="5" max="5" width="16" style="8" customWidth="1"/>
    <col min="6" max="6" width="11.125" style="8" customWidth="1"/>
    <col min="7" max="7" width="9.5" style="8" customWidth="1"/>
    <col min="8" max="16384" width="9" style="8"/>
  </cols>
  <sheetData>
    <row r="1" spans="1:9" ht="15.95" customHeight="1">
      <c r="A1" s="78"/>
      <c r="B1" s="78"/>
      <c r="C1" s="78"/>
      <c r="D1" s="78"/>
      <c r="E1" s="78"/>
      <c r="F1" s="78"/>
      <c r="G1" s="78"/>
    </row>
    <row r="2" spans="1:9" ht="14.25">
      <c r="A2" s="152" t="s">
        <v>110</v>
      </c>
      <c r="B2" s="78"/>
      <c r="C2" s="78"/>
      <c r="D2" s="78"/>
      <c r="E2" s="78"/>
      <c r="F2" s="78"/>
      <c r="G2" s="78"/>
    </row>
    <row r="3" spans="1:9" ht="15.95" customHeight="1" thickBot="1">
      <c r="A3" s="151"/>
      <c r="B3" s="151"/>
      <c r="C3" s="150"/>
      <c r="D3" s="149"/>
      <c r="E3" s="148"/>
      <c r="F3" s="147" t="s">
        <v>109</v>
      </c>
      <c r="G3" s="78"/>
    </row>
    <row r="4" spans="1:9" ht="20.100000000000001" customHeight="1">
      <c r="A4" s="146"/>
      <c r="B4" s="145" t="s">
        <v>108</v>
      </c>
      <c r="C4" s="144" t="s">
        <v>107</v>
      </c>
      <c r="D4" s="144" t="s">
        <v>106</v>
      </c>
      <c r="E4" s="143" t="s">
        <v>105</v>
      </c>
      <c r="F4" s="142" t="s">
        <v>104</v>
      </c>
      <c r="G4" s="78"/>
    </row>
    <row r="5" spans="1:9" ht="20.100000000000001" customHeight="1" thickBot="1">
      <c r="A5" s="141" t="s">
        <v>103</v>
      </c>
      <c r="B5" s="140"/>
      <c r="C5" s="139" t="s">
        <v>102</v>
      </c>
      <c r="D5" s="138" t="s">
        <v>101</v>
      </c>
      <c r="E5" s="137" t="s">
        <v>100</v>
      </c>
      <c r="F5" s="136" t="s">
        <v>99</v>
      </c>
      <c r="G5" s="78"/>
    </row>
    <row r="6" spans="1:9" ht="20.100000000000001" customHeight="1">
      <c r="A6" s="135" t="s">
        <v>98</v>
      </c>
      <c r="B6" s="134"/>
      <c r="C6" s="133">
        <f>SUM(C7:C23)</f>
        <v>41125.599999999999</v>
      </c>
      <c r="D6" s="132">
        <f>SUM(D7:D23)</f>
        <v>39904.400000000001</v>
      </c>
      <c r="E6" s="132">
        <f t="shared" ref="E6:E41" si="0">C6-D6</f>
        <v>1221.1999999999971</v>
      </c>
      <c r="F6" s="131">
        <f t="shared" ref="F6:F25" si="1">IF(AND(C6=0,D6=0),"-",IF(C6=0,"皆減",IF(D6=0,"皆増",ROUND(E6/D6*100,2))))</f>
        <v>3.06</v>
      </c>
      <c r="G6" s="78"/>
      <c r="I6" s="118"/>
    </row>
    <row r="7" spans="1:9" ht="20.100000000000001" customHeight="1">
      <c r="A7" s="130" t="s">
        <v>97</v>
      </c>
      <c r="B7" s="129"/>
      <c r="C7" s="128">
        <v>2566.7000000000007</v>
      </c>
      <c r="D7" s="127">
        <v>4150.9000000000005</v>
      </c>
      <c r="E7" s="126">
        <f t="shared" si="0"/>
        <v>-1584.1999999999998</v>
      </c>
      <c r="F7" s="125">
        <f t="shared" si="1"/>
        <v>-38.17</v>
      </c>
      <c r="G7" s="78"/>
      <c r="I7" s="118"/>
    </row>
    <row r="8" spans="1:9" ht="20.100000000000001" customHeight="1">
      <c r="A8" s="100" t="s">
        <v>96</v>
      </c>
      <c r="B8" s="104"/>
      <c r="C8" s="121">
        <v>1036.5</v>
      </c>
      <c r="D8" s="96">
        <v>1040.5999999999999</v>
      </c>
      <c r="E8" s="101">
        <f t="shared" si="0"/>
        <v>-4.0999999999999091</v>
      </c>
      <c r="F8" s="95">
        <f t="shared" si="1"/>
        <v>-0.39</v>
      </c>
      <c r="G8" s="78"/>
      <c r="I8" s="118"/>
    </row>
    <row r="9" spans="1:9" ht="20.100000000000001" customHeight="1">
      <c r="A9" s="100" t="s">
        <v>95</v>
      </c>
      <c r="B9" s="104"/>
      <c r="C9" s="121">
        <v>0</v>
      </c>
      <c r="D9" s="96">
        <v>97.3</v>
      </c>
      <c r="E9" s="101">
        <f t="shared" si="0"/>
        <v>-97.3</v>
      </c>
      <c r="F9" s="95" t="str">
        <f t="shared" si="1"/>
        <v>皆減</v>
      </c>
      <c r="G9" s="78"/>
      <c r="I9" s="118"/>
    </row>
    <row r="10" spans="1:9" ht="20.100000000000001" customHeight="1">
      <c r="A10" s="124" t="s">
        <v>94</v>
      </c>
      <c r="B10" s="123"/>
      <c r="C10" s="121">
        <v>0</v>
      </c>
      <c r="D10" s="96">
        <v>1690.8999999999999</v>
      </c>
      <c r="E10" s="101">
        <f t="shared" si="0"/>
        <v>-1690.8999999999999</v>
      </c>
      <c r="F10" s="95" t="str">
        <f t="shared" si="1"/>
        <v>皆減</v>
      </c>
      <c r="G10" s="78"/>
      <c r="I10" s="118"/>
    </row>
    <row r="11" spans="1:9" ht="20.100000000000001" customHeight="1">
      <c r="A11" s="124" t="s">
        <v>93</v>
      </c>
      <c r="B11" s="123"/>
      <c r="C11" s="121">
        <v>17766.200000000004</v>
      </c>
      <c r="D11" s="96">
        <v>10399.4</v>
      </c>
      <c r="E11" s="101">
        <f t="shared" si="0"/>
        <v>7366.8000000000047</v>
      </c>
      <c r="F11" s="95">
        <f t="shared" si="1"/>
        <v>70.84</v>
      </c>
      <c r="G11" s="78"/>
      <c r="I11" s="118"/>
    </row>
    <row r="12" spans="1:9" ht="20.100000000000001" customHeight="1">
      <c r="A12" s="124" t="s">
        <v>92</v>
      </c>
      <c r="B12" s="123"/>
      <c r="C12" s="121">
        <v>1362.0000000000002</v>
      </c>
      <c r="D12" s="96">
        <v>1737.6000000000001</v>
      </c>
      <c r="E12" s="101">
        <f t="shared" si="0"/>
        <v>-375.59999999999991</v>
      </c>
      <c r="F12" s="95">
        <f t="shared" si="1"/>
        <v>-21.62</v>
      </c>
      <c r="G12" s="78"/>
      <c r="I12" s="118"/>
    </row>
    <row r="13" spans="1:9" ht="20.100000000000001" customHeight="1">
      <c r="A13" s="124" t="s">
        <v>91</v>
      </c>
      <c r="B13" s="123"/>
      <c r="C13" s="121">
        <v>3267.5000000000005</v>
      </c>
      <c r="D13" s="96">
        <v>2510.7999999999997</v>
      </c>
      <c r="E13" s="101">
        <f t="shared" si="0"/>
        <v>756.70000000000073</v>
      </c>
      <c r="F13" s="95">
        <f t="shared" si="1"/>
        <v>30.14</v>
      </c>
      <c r="G13" s="78"/>
      <c r="I13" s="118"/>
    </row>
    <row r="14" spans="1:9" ht="20.100000000000001" customHeight="1">
      <c r="A14" s="124" t="s">
        <v>90</v>
      </c>
      <c r="B14" s="123"/>
      <c r="C14" s="121">
        <v>341.79999999999995</v>
      </c>
      <c r="D14" s="96">
        <v>246.3</v>
      </c>
      <c r="E14" s="101">
        <f t="shared" si="0"/>
        <v>95.499999999999943</v>
      </c>
      <c r="F14" s="95">
        <f t="shared" si="1"/>
        <v>38.770000000000003</v>
      </c>
      <c r="G14" s="78"/>
      <c r="I14" s="118"/>
    </row>
    <row r="15" spans="1:9" ht="20.100000000000001" customHeight="1">
      <c r="A15" s="124" t="s">
        <v>89</v>
      </c>
      <c r="B15" s="123"/>
      <c r="C15" s="121">
        <v>0</v>
      </c>
      <c r="D15" s="96">
        <v>12.7</v>
      </c>
      <c r="E15" s="101">
        <f t="shared" si="0"/>
        <v>-12.7</v>
      </c>
      <c r="F15" s="95" t="str">
        <f t="shared" si="1"/>
        <v>皆減</v>
      </c>
      <c r="G15" s="78"/>
      <c r="I15" s="118"/>
    </row>
    <row r="16" spans="1:9" ht="20.100000000000001" customHeight="1">
      <c r="A16" s="100" t="s">
        <v>88</v>
      </c>
      <c r="B16" s="104"/>
      <c r="C16" s="121">
        <v>6411.9</v>
      </c>
      <c r="D16" s="96">
        <v>5016.4000000000005</v>
      </c>
      <c r="E16" s="101">
        <f t="shared" si="0"/>
        <v>1395.4999999999991</v>
      </c>
      <c r="F16" s="95">
        <f t="shared" si="1"/>
        <v>27.82</v>
      </c>
      <c r="G16" s="78"/>
      <c r="I16" s="118"/>
    </row>
    <row r="17" spans="1:9" ht="20.100000000000001" customHeight="1">
      <c r="A17" s="122" t="s">
        <v>87</v>
      </c>
      <c r="B17" s="104"/>
      <c r="C17" s="121">
        <v>0</v>
      </c>
      <c r="D17" s="96">
        <v>1790</v>
      </c>
      <c r="E17" s="101">
        <f t="shared" si="0"/>
        <v>-1790</v>
      </c>
      <c r="F17" s="95" t="str">
        <f t="shared" si="1"/>
        <v>皆減</v>
      </c>
      <c r="G17" s="78"/>
      <c r="I17" s="118"/>
    </row>
    <row r="18" spans="1:9" ht="20.100000000000001" customHeight="1">
      <c r="A18" s="100" t="s">
        <v>86</v>
      </c>
      <c r="B18" s="104"/>
      <c r="C18" s="121">
        <v>43.099999999999994</v>
      </c>
      <c r="D18" s="96">
        <v>134.30000000000001</v>
      </c>
      <c r="E18" s="101">
        <f t="shared" si="0"/>
        <v>-91.200000000000017</v>
      </c>
      <c r="F18" s="95">
        <f t="shared" si="1"/>
        <v>-67.91</v>
      </c>
      <c r="G18" s="78"/>
      <c r="I18" s="118"/>
    </row>
    <row r="19" spans="1:9" ht="20.100000000000001" customHeight="1">
      <c r="A19" s="100" t="s">
        <v>85</v>
      </c>
      <c r="B19" s="104"/>
      <c r="C19" s="121">
        <v>94.2</v>
      </c>
      <c r="D19" s="96">
        <v>128.19999999999999</v>
      </c>
      <c r="E19" s="101">
        <f t="shared" si="0"/>
        <v>-33.999999999999986</v>
      </c>
      <c r="F19" s="95">
        <f t="shared" si="1"/>
        <v>-26.52</v>
      </c>
      <c r="G19" s="78"/>
      <c r="I19" s="118"/>
    </row>
    <row r="20" spans="1:9" ht="20.100000000000001" customHeight="1">
      <c r="A20" s="100" t="s">
        <v>84</v>
      </c>
      <c r="B20" s="104"/>
      <c r="C20" s="121">
        <v>4142.6000000000004</v>
      </c>
      <c r="D20" s="96">
        <v>3293.3000000000006</v>
      </c>
      <c r="E20" s="101">
        <f t="shared" si="0"/>
        <v>849.29999999999973</v>
      </c>
      <c r="F20" s="95">
        <f t="shared" si="1"/>
        <v>25.79</v>
      </c>
      <c r="G20" s="78"/>
      <c r="I20" s="118"/>
    </row>
    <row r="21" spans="1:9" ht="20.100000000000001" customHeight="1">
      <c r="A21" s="100" t="s">
        <v>83</v>
      </c>
      <c r="B21" s="104"/>
      <c r="C21" s="121">
        <v>2785.6</v>
      </c>
      <c r="D21" s="96">
        <v>3565.8000000000006</v>
      </c>
      <c r="E21" s="101">
        <f t="shared" si="0"/>
        <v>-780.20000000000073</v>
      </c>
      <c r="F21" s="95">
        <f t="shared" si="1"/>
        <v>-21.88</v>
      </c>
      <c r="G21" s="78"/>
      <c r="I21" s="118"/>
    </row>
    <row r="22" spans="1:9" ht="20.100000000000001" customHeight="1">
      <c r="A22" s="100" t="s">
        <v>82</v>
      </c>
      <c r="B22" s="104"/>
      <c r="C22" s="121">
        <v>1307.5</v>
      </c>
      <c r="D22" s="96">
        <v>1767.1</v>
      </c>
      <c r="E22" s="101">
        <f t="shared" si="0"/>
        <v>-459.59999999999991</v>
      </c>
      <c r="F22" s="95">
        <f t="shared" si="1"/>
        <v>-26.01</v>
      </c>
      <c r="G22" s="78"/>
      <c r="I22" s="118"/>
    </row>
    <row r="23" spans="1:9" ht="20.100000000000001" customHeight="1" thickBot="1">
      <c r="A23" s="110" t="s">
        <v>81</v>
      </c>
      <c r="B23" s="115"/>
      <c r="C23" s="120">
        <v>0</v>
      </c>
      <c r="D23" s="119">
        <v>2322.8000000000002</v>
      </c>
      <c r="E23" s="106">
        <f t="shared" si="0"/>
        <v>-2322.8000000000002</v>
      </c>
      <c r="F23" s="105" t="str">
        <f t="shared" si="1"/>
        <v>皆減</v>
      </c>
      <c r="G23" s="78"/>
      <c r="I23" s="118"/>
    </row>
    <row r="24" spans="1:9" ht="20.100000000000001" customHeight="1" thickTop="1">
      <c r="A24" s="117" t="s">
        <v>80</v>
      </c>
      <c r="B24" s="116"/>
      <c r="C24" s="114">
        <f>SUM(C25:C30)</f>
        <v>20515.400000000001</v>
      </c>
      <c r="D24" s="113">
        <f>SUM(D25:D30)</f>
        <v>21151.300000000003</v>
      </c>
      <c r="E24" s="112">
        <f t="shared" si="0"/>
        <v>-635.90000000000146</v>
      </c>
      <c r="F24" s="111">
        <f t="shared" si="1"/>
        <v>-3.01</v>
      </c>
      <c r="G24" s="78"/>
    </row>
    <row r="25" spans="1:9" ht="20.100000000000001" customHeight="1">
      <c r="A25" s="110" t="s">
        <v>79</v>
      </c>
      <c r="B25" s="115"/>
      <c r="C25" s="108">
        <v>70</v>
      </c>
      <c r="D25" s="107">
        <v>70</v>
      </c>
      <c r="E25" s="106">
        <f t="shared" si="0"/>
        <v>0</v>
      </c>
      <c r="F25" s="105">
        <f t="shared" si="1"/>
        <v>0</v>
      </c>
      <c r="G25" s="78"/>
    </row>
    <row r="26" spans="1:9" ht="20.100000000000001" customHeight="1">
      <c r="A26" s="100" t="s">
        <v>78</v>
      </c>
      <c r="B26" s="104"/>
      <c r="C26" s="103">
        <v>128.19999999999999</v>
      </c>
      <c r="D26" s="102">
        <v>73.7</v>
      </c>
      <c r="E26" s="101">
        <f t="shared" si="0"/>
        <v>54.499999999999986</v>
      </c>
      <c r="F26" s="95">
        <f>IF(AND(C26=0,D26=0),"-",IF(C26=0,"皆減",IF(D26=0,"皆増",ROUND(E26/D26*100,2))))-0.1</f>
        <v>73.850000000000009</v>
      </c>
      <c r="G26" s="78"/>
    </row>
    <row r="27" spans="1:9" ht="20.100000000000001" customHeight="1">
      <c r="A27" s="100" t="s">
        <v>77</v>
      </c>
      <c r="B27" s="104"/>
      <c r="C27" s="103">
        <v>1513.7</v>
      </c>
      <c r="D27" s="102">
        <v>2446.1999999999998</v>
      </c>
      <c r="E27" s="101">
        <f t="shared" si="0"/>
        <v>-932.49999999999977</v>
      </c>
      <c r="F27" s="95">
        <f t="shared" ref="F27:F41" si="2">IF(AND(C27=0,D27=0),"-",IF(C27=0,"皆減",IF(D27=0,"皆増",ROUND(E27/D27*100,2))))</f>
        <v>-38.119999999999997</v>
      </c>
      <c r="G27" s="78"/>
    </row>
    <row r="28" spans="1:9" ht="20.100000000000001" customHeight="1">
      <c r="A28" s="100" t="s">
        <v>76</v>
      </c>
      <c r="B28" s="104"/>
      <c r="C28" s="103">
        <v>563.6</v>
      </c>
      <c r="D28" s="102">
        <v>763</v>
      </c>
      <c r="E28" s="101">
        <f t="shared" si="0"/>
        <v>-199.39999999999998</v>
      </c>
      <c r="F28" s="95">
        <f t="shared" si="2"/>
        <v>-26.13</v>
      </c>
      <c r="G28" s="78"/>
    </row>
    <row r="29" spans="1:9" ht="20.100000000000001" customHeight="1">
      <c r="A29" s="100" t="s">
        <v>75</v>
      </c>
      <c r="B29" s="104"/>
      <c r="C29" s="103">
        <v>18239.900000000001</v>
      </c>
      <c r="D29" s="102">
        <v>17798.400000000005</v>
      </c>
      <c r="E29" s="101">
        <f t="shared" si="0"/>
        <v>441.49999999999636</v>
      </c>
      <c r="F29" s="95">
        <f t="shared" si="2"/>
        <v>2.48</v>
      </c>
      <c r="G29" s="78"/>
    </row>
    <row r="30" spans="1:9" ht="20.100000000000001" customHeight="1" thickBot="1">
      <c r="A30" s="110" t="s">
        <v>74</v>
      </c>
      <c r="B30" s="115"/>
      <c r="C30" s="108">
        <v>0</v>
      </c>
      <c r="D30" s="107">
        <v>0</v>
      </c>
      <c r="E30" s="106">
        <f t="shared" si="0"/>
        <v>0</v>
      </c>
      <c r="F30" s="105" t="str">
        <f t="shared" si="2"/>
        <v>-</v>
      </c>
      <c r="G30" s="78"/>
    </row>
    <row r="31" spans="1:9" ht="20.100000000000001" customHeight="1" thickTop="1">
      <c r="A31" s="442" t="s">
        <v>73</v>
      </c>
      <c r="B31" s="443"/>
      <c r="C31" s="114">
        <f>SUM(C32:C40)</f>
        <v>21645.710000000006</v>
      </c>
      <c r="D31" s="113">
        <f>SUM(D32:D40)</f>
        <v>24154.517000000007</v>
      </c>
      <c r="E31" s="112">
        <f t="shared" si="0"/>
        <v>-2508.8070000000007</v>
      </c>
      <c r="F31" s="111">
        <f t="shared" si="2"/>
        <v>-10.39</v>
      </c>
      <c r="G31" s="78"/>
    </row>
    <row r="32" spans="1:9" ht="20.100000000000001" customHeight="1">
      <c r="A32" s="110" t="s">
        <v>72</v>
      </c>
      <c r="B32" s="109"/>
      <c r="C32" s="108">
        <v>0</v>
      </c>
      <c r="D32" s="107">
        <v>0</v>
      </c>
      <c r="E32" s="106">
        <f t="shared" si="0"/>
        <v>0</v>
      </c>
      <c r="F32" s="105" t="str">
        <f t="shared" si="2"/>
        <v>-</v>
      </c>
      <c r="G32" s="78"/>
    </row>
    <row r="33" spans="1:7" ht="20.100000000000001" customHeight="1">
      <c r="A33" s="100" t="s">
        <v>71</v>
      </c>
      <c r="B33" s="99"/>
      <c r="C33" s="103">
        <v>0</v>
      </c>
      <c r="D33" s="102">
        <v>0</v>
      </c>
      <c r="E33" s="101">
        <f t="shared" si="0"/>
        <v>0</v>
      </c>
      <c r="F33" s="95" t="str">
        <f t="shared" si="2"/>
        <v>-</v>
      </c>
      <c r="G33" s="78"/>
    </row>
    <row r="34" spans="1:7" ht="20.100000000000001" customHeight="1">
      <c r="A34" s="100" t="s">
        <v>70</v>
      </c>
      <c r="B34" s="99"/>
      <c r="C34" s="103">
        <v>0</v>
      </c>
      <c r="D34" s="102">
        <v>0</v>
      </c>
      <c r="E34" s="101">
        <f t="shared" si="0"/>
        <v>0</v>
      </c>
      <c r="F34" s="95" t="str">
        <f t="shared" si="2"/>
        <v>-</v>
      </c>
      <c r="G34" s="78"/>
    </row>
    <row r="35" spans="1:7" ht="20.100000000000001" customHeight="1">
      <c r="A35" s="100" t="s">
        <v>69</v>
      </c>
      <c r="B35" s="104"/>
      <c r="C35" s="103">
        <v>21447.510000000006</v>
      </c>
      <c r="D35" s="102">
        <v>24154.517000000007</v>
      </c>
      <c r="E35" s="101">
        <f t="shared" si="0"/>
        <v>-2707.0070000000014</v>
      </c>
      <c r="F35" s="95">
        <f t="shared" si="2"/>
        <v>-11.21</v>
      </c>
      <c r="G35" s="78"/>
    </row>
    <row r="36" spans="1:7" ht="20.100000000000001" customHeight="1">
      <c r="A36" s="100" t="s">
        <v>68</v>
      </c>
      <c r="B36" s="104"/>
      <c r="C36" s="103">
        <v>0</v>
      </c>
      <c r="D36" s="102">
        <v>0</v>
      </c>
      <c r="E36" s="101">
        <f t="shared" si="0"/>
        <v>0</v>
      </c>
      <c r="F36" s="95" t="str">
        <f t="shared" si="2"/>
        <v>-</v>
      </c>
      <c r="G36" s="78"/>
    </row>
    <row r="37" spans="1:7" ht="20.100000000000001" customHeight="1">
      <c r="A37" s="100" t="s">
        <v>67</v>
      </c>
      <c r="B37" s="104"/>
      <c r="C37" s="103">
        <v>0</v>
      </c>
      <c r="D37" s="102">
        <v>0</v>
      </c>
      <c r="E37" s="101">
        <f t="shared" si="0"/>
        <v>0</v>
      </c>
      <c r="F37" s="95" t="str">
        <f t="shared" si="2"/>
        <v>-</v>
      </c>
      <c r="G37" s="78"/>
    </row>
    <row r="38" spans="1:7" ht="20.100000000000001" customHeight="1">
      <c r="A38" s="100" t="s">
        <v>66</v>
      </c>
      <c r="B38" s="99"/>
      <c r="C38" s="98">
        <v>198.2</v>
      </c>
      <c r="D38" s="97">
        <v>0</v>
      </c>
      <c r="E38" s="96">
        <f t="shared" si="0"/>
        <v>198.2</v>
      </c>
      <c r="F38" s="95" t="str">
        <f t="shared" si="2"/>
        <v>皆増</v>
      </c>
      <c r="G38" s="78"/>
    </row>
    <row r="39" spans="1:7" ht="19.5" customHeight="1">
      <c r="A39" s="100" t="s">
        <v>65</v>
      </c>
      <c r="B39" s="99"/>
      <c r="C39" s="98">
        <v>0</v>
      </c>
      <c r="D39" s="97">
        <v>0</v>
      </c>
      <c r="E39" s="96">
        <f t="shared" si="0"/>
        <v>0</v>
      </c>
      <c r="F39" s="95" t="str">
        <f t="shared" si="2"/>
        <v>-</v>
      </c>
      <c r="G39" s="78"/>
    </row>
    <row r="40" spans="1:7" ht="20.100000000000001" customHeight="1" thickBot="1">
      <c r="A40" s="94" t="s">
        <v>64</v>
      </c>
      <c r="B40" s="93"/>
      <c r="C40" s="92">
        <v>0</v>
      </c>
      <c r="D40" s="91">
        <v>0</v>
      </c>
      <c r="E40" s="90">
        <f t="shared" si="0"/>
        <v>0</v>
      </c>
      <c r="F40" s="89" t="str">
        <f t="shared" si="2"/>
        <v>-</v>
      </c>
      <c r="G40" s="78"/>
    </row>
    <row r="41" spans="1:7" ht="15.95" customHeight="1" thickTop="1" thickBot="1">
      <c r="A41" s="444" t="s">
        <v>63</v>
      </c>
      <c r="B41" s="445"/>
      <c r="C41" s="88">
        <f>C6+C24+C31</f>
        <v>83286.710000000006</v>
      </c>
      <c r="D41" s="87">
        <f>D6+D24+D31</f>
        <v>85210.217000000004</v>
      </c>
      <c r="E41" s="86">
        <f t="shared" si="0"/>
        <v>-1923.5069999999978</v>
      </c>
      <c r="F41" s="85">
        <f t="shared" si="2"/>
        <v>-2.2599999999999998</v>
      </c>
      <c r="G41" s="78"/>
    </row>
    <row r="42" spans="1:7" ht="3.75" customHeight="1">
      <c r="A42" s="84"/>
      <c r="B42" s="83"/>
      <c r="C42" s="82"/>
      <c r="D42" s="82"/>
      <c r="E42" s="82"/>
      <c r="F42" s="81"/>
      <c r="G42" s="78"/>
    </row>
    <row r="43" spans="1:7" ht="15.95" customHeight="1">
      <c r="A43" s="80"/>
      <c r="B43" s="80"/>
      <c r="C43" s="80"/>
      <c r="D43" s="80"/>
      <c r="E43" s="80"/>
      <c r="F43" s="80"/>
      <c r="G43" s="78"/>
    </row>
    <row r="44" spans="1:7" ht="15.95" customHeight="1">
      <c r="A44" s="78"/>
      <c r="B44" s="78"/>
      <c r="C44" s="79"/>
      <c r="D44" s="78"/>
      <c r="E44" s="78"/>
      <c r="F44" s="78"/>
      <c r="G44" s="78"/>
    </row>
  </sheetData>
  <sheetProtection selectLockedCells="1"/>
  <mergeCells count="2">
    <mergeCell ref="A31:B31"/>
    <mergeCell ref="A41:B41"/>
  </mergeCells>
  <phoneticPr fontId="4"/>
  <dataValidations count="1">
    <dataValidation imeMode="off" allowBlank="1" showInputMessage="1" showErrorMessage="1" sqref="C8:D8 C26:D27 C32:D34"/>
  </dataValidations>
  <pageMargins left="0.72" right="0.61" top="0.61" bottom="0.84" header="0.51200000000000001" footer="0.51200000000000001"/>
  <pageSetup paperSize="9" scale="94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6"/>
  <sheetViews>
    <sheetView view="pageBreakPreview" zoomScale="80" zoomScaleNormal="100" zoomScaleSheetLayoutView="80" workbookViewId="0">
      <pane xSplit="5" ySplit="6" topLeftCell="F7" activePane="bottomRight" state="frozen"/>
      <selection activeCell="I45" sqref="I45"/>
      <selection pane="topRight" activeCell="I45" sqref="I45"/>
      <selection pane="bottomLeft" activeCell="I45" sqref="I45"/>
      <selection pane="bottomRight"/>
    </sheetView>
  </sheetViews>
  <sheetFormatPr defaultColWidth="8.625" defaultRowHeight="20.45" customHeight="1"/>
  <cols>
    <col min="1" max="3" width="4.625" style="153" customWidth="1"/>
    <col min="4" max="4" width="25.875" style="153" customWidth="1"/>
    <col min="5" max="7" width="10.375" style="153" customWidth="1"/>
    <col min="8" max="10" width="9.375" style="153" customWidth="1"/>
    <col min="11" max="11" width="10.375" style="153" customWidth="1"/>
    <col min="12" max="13" width="9.375" style="153" customWidth="1"/>
    <col min="14" max="256" width="8.625" style="153"/>
    <col min="257" max="259" width="4.625" style="153" customWidth="1"/>
    <col min="260" max="260" width="25.875" style="153" customWidth="1"/>
    <col min="261" max="263" width="10.375" style="153" customWidth="1"/>
    <col min="264" max="266" width="9.375" style="153" customWidth="1"/>
    <col min="267" max="267" width="10.375" style="153" customWidth="1"/>
    <col min="268" max="269" width="9.375" style="153" customWidth="1"/>
    <col min="270" max="512" width="8.625" style="153"/>
    <col min="513" max="515" width="4.625" style="153" customWidth="1"/>
    <col min="516" max="516" width="25.875" style="153" customWidth="1"/>
    <col min="517" max="519" width="10.375" style="153" customWidth="1"/>
    <col min="520" max="522" width="9.375" style="153" customWidth="1"/>
    <col min="523" max="523" width="10.375" style="153" customWidth="1"/>
    <col min="524" max="525" width="9.375" style="153" customWidth="1"/>
    <col min="526" max="768" width="8.625" style="153"/>
    <col min="769" max="771" width="4.625" style="153" customWidth="1"/>
    <col min="772" max="772" width="25.875" style="153" customWidth="1"/>
    <col min="773" max="775" width="10.375" style="153" customWidth="1"/>
    <col min="776" max="778" width="9.375" style="153" customWidth="1"/>
    <col min="779" max="779" width="10.375" style="153" customWidth="1"/>
    <col min="780" max="781" width="9.375" style="153" customWidth="1"/>
    <col min="782" max="1024" width="8.625" style="153"/>
    <col min="1025" max="1027" width="4.625" style="153" customWidth="1"/>
    <col min="1028" max="1028" width="25.875" style="153" customWidth="1"/>
    <col min="1029" max="1031" width="10.375" style="153" customWidth="1"/>
    <col min="1032" max="1034" width="9.375" style="153" customWidth="1"/>
    <col min="1035" max="1035" width="10.375" style="153" customWidth="1"/>
    <col min="1036" max="1037" width="9.375" style="153" customWidth="1"/>
    <col min="1038" max="1280" width="8.625" style="153"/>
    <col min="1281" max="1283" width="4.625" style="153" customWidth="1"/>
    <col min="1284" max="1284" width="25.875" style="153" customWidth="1"/>
    <col min="1285" max="1287" width="10.375" style="153" customWidth="1"/>
    <col min="1288" max="1290" width="9.375" style="153" customWidth="1"/>
    <col min="1291" max="1291" width="10.375" style="153" customWidth="1"/>
    <col min="1292" max="1293" width="9.375" style="153" customWidth="1"/>
    <col min="1294" max="1536" width="8.625" style="153"/>
    <col min="1537" max="1539" width="4.625" style="153" customWidth="1"/>
    <col min="1540" max="1540" width="25.875" style="153" customWidth="1"/>
    <col min="1541" max="1543" width="10.375" style="153" customWidth="1"/>
    <col min="1544" max="1546" width="9.375" style="153" customWidth="1"/>
    <col min="1547" max="1547" width="10.375" style="153" customWidth="1"/>
    <col min="1548" max="1549" width="9.375" style="153" customWidth="1"/>
    <col min="1550" max="1792" width="8.625" style="153"/>
    <col min="1793" max="1795" width="4.625" style="153" customWidth="1"/>
    <col min="1796" max="1796" width="25.875" style="153" customWidth="1"/>
    <col min="1797" max="1799" width="10.375" style="153" customWidth="1"/>
    <col min="1800" max="1802" width="9.375" style="153" customWidth="1"/>
    <col min="1803" max="1803" width="10.375" style="153" customWidth="1"/>
    <col min="1804" max="1805" width="9.375" style="153" customWidth="1"/>
    <col min="1806" max="2048" width="8.625" style="153"/>
    <col min="2049" max="2051" width="4.625" style="153" customWidth="1"/>
    <col min="2052" max="2052" width="25.875" style="153" customWidth="1"/>
    <col min="2053" max="2055" width="10.375" style="153" customWidth="1"/>
    <col min="2056" max="2058" width="9.375" style="153" customWidth="1"/>
    <col min="2059" max="2059" width="10.375" style="153" customWidth="1"/>
    <col min="2060" max="2061" width="9.375" style="153" customWidth="1"/>
    <col min="2062" max="2304" width="8.625" style="153"/>
    <col min="2305" max="2307" width="4.625" style="153" customWidth="1"/>
    <col min="2308" max="2308" width="25.875" style="153" customWidth="1"/>
    <col min="2309" max="2311" width="10.375" style="153" customWidth="1"/>
    <col min="2312" max="2314" width="9.375" style="153" customWidth="1"/>
    <col min="2315" max="2315" width="10.375" style="153" customWidth="1"/>
    <col min="2316" max="2317" width="9.375" style="153" customWidth="1"/>
    <col min="2318" max="2560" width="8.625" style="153"/>
    <col min="2561" max="2563" width="4.625" style="153" customWidth="1"/>
    <col min="2564" max="2564" width="25.875" style="153" customWidth="1"/>
    <col min="2565" max="2567" width="10.375" style="153" customWidth="1"/>
    <col min="2568" max="2570" width="9.375" style="153" customWidth="1"/>
    <col min="2571" max="2571" width="10.375" style="153" customWidth="1"/>
    <col min="2572" max="2573" width="9.375" style="153" customWidth="1"/>
    <col min="2574" max="2816" width="8.625" style="153"/>
    <col min="2817" max="2819" width="4.625" style="153" customWidth="1"/>
    <col min="2820" max="2820" width="25.875" style="153" customWidth="1"/>
    <col min="2821" max="2823" width="10.375" style="153" customWidth="1"/>
    <col min="2824" max="2826" width="9.375" style="153" customWidth="1"/>
    <col min="2827" max="2827" width="10.375" style="153" customWidth="1"/>
    <col min="2828" max="2829" width="9.375" style="153" customWidth="1"/>
    <col min="2830" max="3072" width="8.625" style="153"/>
    <col min="3073" max="3075" width="4.625" style="153" customWidth="1"/>
    <col min="3076" max="3076" width="25.875" style="153" customWidth="1"/>
    <col min="3077" max="3079" width="10.375" style="153" customWidth="1"/>
    <col min="3080" max="3082" width="9.375" style="153" customWidth="1"/>
    <col min="3083" max="3083" width="10.375" style="153" customWidth="1"/>
    <col min="3084" max="3085" width="9.375" style="153" customWidth="1"/>
    <col min="3086" max="3328" width="8.625" style="153"/>
    <col min="3329" max="3331" width="4.625" style="153" customWidth="1"/>
    <col min="3332" max="3332" width="25.875" style="153" customWidth="1"/>
    <col min="3333" max="3335" width="10.375" style="153" customWidth="1"/>
    <col min="3336" max="3338" width="9.375" style="153" customWidth="1"/>
    <col min="3339" max="3339" width="10.375" style="153" customWidth="1"/>
    <col min="3340" max="3341" width="9.375" style="153" customWidth="1"/>
    <col min="3342" max="3584" width="8.625" style="153"/>
    <col min="3585" max="3587" width="4.625" style="153" customWidth="1"/>
    <col min="3588" max="3588" width="25.875" style="153" customWidth="1"/>
    <col min="3589" max="3591" width="10.375" style="153" customWidth="1"/>
    <col min="3592" max="3594" width="9.375" style="153" customWidth="1"/>
    <col min="3595" max="3595" width="10.375" style="153" customWidth="1"/>
    <col min="3596" max="3597" width="9.375" style="153" customWidth="1"/>
    <col min="3598" max="3840" width="8.625" style="153"/>
    <col min="3841" max="3843" width="4.625" style="153" customWidth="1"/>
    <col min="3844" max="3844" width="25.875" style="153" customWidth="1"/>
    <col min="3845" max="3847" width="10.375" style="153" customWidth="1"/>
    <col min="3848" max="3850" width="9.375" style="153" customWidth="1"/>
    <col min="3851" max="3851" width="10.375" style="153" customWidth="1"/>
    <col min="3852" max="3853" width="9.375" style="153" customWidth="1"/>
    <col min="3854" max="4096" width="8.625" style="153"/>
    <col min="4097" max="4099" width="4.625" style="153" customWidth="1"/>
    <col min="4100" max="4100" width="25.875" style="153" customWidth="1"/>
    <col min="4101" max="4103" width="10.375" style="153" customWidth="1"/>
    <col min="4104" max="4106" width="9.375" style="153" customWidth="1"/>
    <col min="4107" max="4107" width="10.375" style="153" customWidth="1"/>
    <col min="4108" max="4109" width="9.375" style="153" customWidth="1"/>
    <col min="4110" max="4352" width="8.625" style="153"/>
    <col min="4353" max="4355" width="4.625" style="153" customWidth="1"/>
    <col min="4356" max="4356" width="25.875" style="153" customWidth="1"/>
    <col min="4357" max="4359" width="10.375" style="153" customWidth="1"/>
    <col min="4360" max="4362" width="9.375" style="153" customWidth="1"/>
    <col min="4363" max="4363" width="10.375" style="153" customWidth="1"/>
    <col min="4364" max="4365" width="9.375" style="153" customWidth="1"/>
    <col min="4366" max="4608" width="8.625" style="153"/>
    <col min="4609" max="4611" width="4.625" style="153" customWidth="1"/>
    <col min="4612" max="4612" width="25.875" style="153" customWidth="1"/>
    <col min="4613" max="4615" width="10.375" style="153" customWidth="1"/>
    <col min="4616" max="4618" width="9.375" style="153" customWidth="1"/>
    <col min="4619" max="4619" width="10.375" style="153" customWidth="1"/>
    <col min="4620" max="4621" width="9.375" style="153" customWidth="1"/>
    <col min="4622" max="4864" width="8.625" style="153"/>
    <col min="4865" max="4867" width="4.625" style="153" customWidth="1"/>
    <col min="4868" max="4868" width="25.875" style="153" customWidth="1"/>
    <col min="4869" max="4871" width="10.375" style="153" customWidth="1"/>
    <col min="4872" max="4874" width="9.375" style="153" customWidth="1"/>
    <col min="4875" max="4875" width="10.375" style="153" customWidth="1"/>
    <col min="4876" max="4877" width="9.375" style="153" customWidth="1"/>
    <col min="4878" max="5120" width="8.625" style="153"/>
    <col min="5121" max="5123" width="4.625" style="153" customWidth="1"/>
    <col min="5124" max="5124" width="25.875" style="153" customWidth="1"/>
    <col min="5125" max="5127" width="10.375" style="153" customWidth="1"/>
    <col min="5128" max="5130" width="9.375" style="153" customWidth="1"/>
    <col min="5131" max="5131" width="10.375" style="153" customWidth="1"/>
    <col min="5132" max="5133" width="9.375" style="153" customWidth="1"/>
    <col min="5134" max="5376" width="8.625" style="153"/>
    <col min="5377" max="5379" width="4.625" style="153" customWidth="1"/>
    <col min="5380" max="5380" width="25.875" style="153" customWidth="1"/>
    <col min="5381" max="5383" width="10.375" style="153" customWidth="1"/>
    <col min="5384" max="5386" width="9.375" style="153" customWidth="1"/>
    <col min="5387" max="5387" width="10.375" style="153" customWidth="1"/>
    <col min="5388" max="5389" width="9.375" style="153" customWidth="1"/>
    <col min="5390" max="5632" width="8.625" style="153"/>
    <col min="5633" max="5635" width="4.625" style="153" customWidth="1"/>
    <col min="5636" max="5636" width="25.875" style="153" customWidth="1"/>
    <col min="5637" max="5639" width="10.375" style="153" customWidth="1"/>
    <col min="5640" max="5642" width="9.375" style="153" customWidth="1"/>
    <col min="5643" max="5643" width="10.375" style="153" customWidth="1"/>
    <col min="5644" max="5645" width="9.375" style="153" customWidth="1"/>
    <col min="5646" max="5888" width="8.625" style="153"/>
    <col min="5889" max="5891" width="4.625" style="153" customWidth="1"/>
    <col min="5892" max="5892" width="25.875" style="153" customWidth="1"/>
    <col min="5893" max="5895" width="10.375" style="153" customWidth="1"/>
    <col min="5896" max="5898" width="9.375" style="153" customWidth="1"/>
    <col min="5899" max="5899" width="10.375" style="153" customWidth="1"/>
    <col min="5900" max="5901" width="9.375" style="153" customWidth="1"/>
    <col min="5902" max="6144" width="8.625" style="153"/>
    <col min="6145" max="6147" width="4.625" style="153" customWidth="1"/>
    <col min="6148" max="6148" width="25.875" style="153" customWidth="1"/>
    <col min="6149" max="6151" width="10.375" style="153" customWidth="1"/>
    <col min="6152" max="6154" width="9.375" style="153" customWidth="1"/>
    <col min="6155" max="6155" width="10.375" style="153" customWidth="1"/>
    <col min="6156" max="6157" width="9.375" style="153" customWidth="1"/>
    <col min="6158" max="6400" width="8.625" style="153"/>
    <col min="6401" max="6403" width="4.625" style="153" customWidth="1"/>
    <col min="6404" max="6404" width="25.875" style="153" customWidth="1"/>
    <col min="6405" max="6407" width="10.375" style="153" customWidth="1"/>
    <col min="6408" max="6410" width="9.375" style="153" customWidth="1"/>
    <col min="6411" max="6411" width="10.375" style="153" customWidth="1"/>
    <col min="6412" max="6413" width="9.375" style="153" customWidth="1"/>
    <col min="6414" max="6656" width="8.625" style="153"/>
    <col min="6657" max="6659" width="4.625" style="153" customWidth="1"/>
    <col min="6660" max="6660" width="25.875" style="153" customWidth="1"/>
    <col min="6661" max="6663" width="10.375" style="153" customWidth="1"/>
    <col min="6664" max="6666" width="9.375" style="153" customWidth="1"/>
    <col min="6667" max="6667" width="10.375" style="153" customWidth="1"/>
    <col min="6668" max="6669" width="9.375" style="153" customWidth="1"/>
    <col min="6670" max="6912" width="8.625" style="153"/>
    <col min="6913" max="6915" width="4.625" style="153" customWidth="1"/>
    <col min="6916" max="6916" width="25.875" style="153" customWidth="1"/>
    <col min="6917" max="6919" width="10.375" style="153" customWidth="1"/>
    <col min="6920" max="6922" width="9.375" style="153" customWidth="1"/>
    <col min="6923" max="6923" width="10.375" style="153" customWidth="1"/>
    <col min="6924" max="6925" width="9.375" style="153" customWidth="1"/>
    <col min="6926" max="7168" width="8.625" style="153"/>
    <col min="7169" max="7171" width="4.625" style="153" customWidth="1"/>
    <col min="7172" max="7172" width="25.875" style="153" customWidth="1"/>
    <col min="7173" max="7175" width="10.375" style="153" customWidth="1"/>
    <col min="7176" max="7178" width="9.375" style="153" customWidth="1"/>
    <col min="7179" max="7179" width="10.375" style="153" customWidth="1"/>
    <col min="7180" max="7181" width="9.375" style="153" customWidth="1"/>
    <col min="7182" max="7424" width="8.625" style="153"/>
    <col min="7425" max="7427" width="4.625" style="153" customWidth="1"/>
    <col min="7428" max="7428" width="25.875" style="153" customWidth="1"/>
    <col min="7429" max="7431" width="10.375" style="153" customWidth="1"/>
    <col min="7432" max="7434" width="9.375" style="153" customWidth="1"/>
    <col min="7435" max="7435" width="10.375" style="153" customWidth="1"/>
    <col min="7436" max="7437" width="9.375" style="153" customWidth="1"/>
    <col min="7438" max="7680" width="8.625" style="153"/>
    <col min="7681" max="7683" width="4.625" style="153" customWidth="1"/>
    <col min="7684" max="7684" width="25.875" style="153" customWidth="1"/>
    <col min="7685" max="7687" width="10.375" style="153" customWidth="1"/>
    <col min="7688" max="7690" width="9.375" style="153" customWidth="1"/>
    <col min="7691" max="7691" width="10.375" style="153" customWidth="1"/>
    <col min="7692" max="7693" width="9.375" style="153" customWidth="1"/>
    <col min="7694" max="7936" width="8.625" style="153"/>
    <col min="7937" max="7939" width="4.625" style="153" customWidth="1"/>
    <col min="7940" max="7940" width="25.875" style="153" customWidth="1"/>
    <col min="7941" max="7943" width="10.375" style="153" customWidth="1"/>
    <col min="7944" max="7946" width="9.375" style="153" customWidth="1"/>
    <col min="7947" max="7947" width="10.375" style="153" customWidth="1"/>
    <col min="7948" max="7949" width="9.375" style="153" customWidth="1"/>
    <col min="7950" max="8192" width="8.625" style="153"/>
    <col min="8193" max="8195" width="4.625" style="153" customWidth="1"/>
    <col min="8196" max="8196" width="25.875" style="153" customWidth="1"/>
    <col min="8197" max="8199" width="10.375" style="153" customWidth="1"/>
    <col min="8200" max="8202" width="9.375" style="153" customWidth="1"/>
    <col min="8203" max="8203" width="10.375" style="153" customWidth="1"/>
    <col min="8204" max="8205" width="9.375" style="153" customWidth="1"/>
    <col min="8206" max="8448" width="8.625" style="153"/>
    <col min="8449" max="8451" width="4.625" style="153" customWidth="1"/>
    <col min="8452" max="8452" width="25.875" style="153" customWidth="1"/>
    <col min="8453" max="8455" width="10.375" style="153" customWidth="1"/>
    <col min="8456" max="8458" width="9.375" style="153" customWidth="1"/>
    <col min="8459" max="8459" width="10.375" style="153" customWidth="1"/>
    <col min="8460" max="8461" width="9.375" style="153" customWidth="1"/>
    <col min="8462" max="8704" width="8.625" style="153"/>
    <col min="8705" max="8707" width="4.625" style="153" customWidth="1"/>
    <col min="8708" max="8708" width="25.875" style="153" customWidth="1"/>
    <col min="8709" max="8711" width="10.375" style="153" customWidth="1"/>
    <col min="8712" max="8714" width="9.375" style="153" customWidth="1"/>
    <col min="8715" max="8715" width="10.375" style="153" customWidth="1"/>
    <col min="8716" max="8717" width="9.375" style="153" customWidth="1"/>
    <col min="8718" max="8960" width="8.625" style="153"/>
    <col min="8961" max="8963" width="4.625" style="153" customWidth="1"/>
    <col min="8964" max="8964" width="25.875" style="153" customWidth="1"/>
    <col min="8965" max="8967" width="10.375" style="153" customWidth="1"/>
    <col min="8968" max="8970" width="9.375" style="153" customWidth="1"/>
    <col min="8971" max="8971" width="10.375" style="153" customWidth="1"/>
    <col min="8972" max="8973" width="9.375" style="153" customWidth="1"/>
    <col min="8974" max="9216" width="8.625" style="153"/>
    <col min="9217" max="9219" width="4.625" style="153" customWidth="1"/>
    <col min="9220" max="9220" width="25.875" style="153" customWidth="1"/>
    <col min="9221" max="9223" width="10.375" style="153" customWidth="1"/>
    <col min="9224" max="9226" width="9.375" style="153" customWidth="1"/>
    <col min="9227" max="9227" width="10.375" style="153" customWidth="1"/>
    <col min="9228" max="9229" width="9.375" style="153" customWidth="1"/>
    <col min="9230" max="9472" width="8.625" style="153"/>
    <col min="9473" max="9475" width="4.625" style="153" customWidth="1"/>
    <col min="9476" max="9476" width="25.875" style="153" customWidth="1"/>
    <col min="9477" max="9479" width="10.375" style="153" customWidth="1"/>
    <col min="9480" max="9482" width="9.375" style="153" customWidth="1"/>
    <col min="9483" max="9483" width="10.375" style="153" customWidth="1"/>
    <col min="9484" max="9485" width="9.375" style="153" customWidth="1"/>
    <col min="9486" max="9728" width="8.625" style="153"/>
    <col min="9729" max="9731" width="4.625" style="153" customWidth="1"/>
    <col min="9732" max="9732" width="25.875" style="153" customWidth="1"/>
    <col min="9733" max="9735" width="10.375" style="153" customWidth="1"/>
    <col min="9736" max="9738" width="9.375" style="153" customWidth="1"/>
    <col min="9739" max="9739" width="10.375" style="153" customWidth="1"/>
    <col min="9740" max="9741" width="9.375" style="153" customWidth="1"/>
    <col min="9742" max="9984" width="8.625" style="153"/>
    <col min="9985" max="9987" width="4.625" style="153" customWidth="1"/>
    <col min="9988" max="9988" width="25.875" style="153" customWidth="1"/>
    <col min="9989" max="9991" width="10.375" style="153" customWidth="1"/>
    <col min="9992" max="9994" width="9.375" style="153" customWidth="1"/>
    <col min="9995" max="9995" width="10.375" style="153" customWidth="1"/>
    <col min="9996" max="9997" width="9.375" style="153" customWidth="1"/>
    <col min="9998" max="10240" width="8.625" style="153"/>
    <col min="10241" max="10243" width="4.625" style="153" customWidth="1"/>
    <col min="10244" max="10244" width="25.875" style="153" customWidth="1"/>
    <col min="10245" max="10247" width="10.375" style="153" customWidth="1"/>
    <col min="10248" max="10250" width="9.375" style="153" customWidth="1"/>
    <col min="10251" max="10251" width="10.375" style="153" customWidth="1"/>
    <col min="10252" max="10253" width="9.375" style="153" customWidth="1"/>
    <col min="10254" max="10496" width="8.625" style="153"/>
    <col min="10497" max="10499" width="4.625" style="153" customWidth="1"/>
    <col min="10500" max="10500" width="25.875" style="153" customWidth="1"/>
    <col min="10501" max="10503" width="10.375" style="153" customWidth="1"/>
    <col min="10504" max="10506" width="9.375" style="153" customWidth="1"/>
    <col min="10507" max="10507" width="10.375" style="153" customWidth="1"/>
    <col min="10508" max="10509" width="9.375" style="153" customWidth="1"/>
    <col min="10510" max="10752" width="8.625" style="153"/>
    <col min="10753" max="10755" width="4.625" style="153" customWidth="1"/>
    <col min="10756" max="10756" width="25.875" style="153" customWidth="1"/>
    <col min="10757" max="10759" width="10.375" style="153" customWidth="1"/>
    <col min="10760" max="10762" width="9.375" style="153" customWidth="1"/>
    <col min="10763" max="10763" width="10.375" style="153" customWidth="1"/>
    <col min="10764" max="10765" width="9.375" style="153" customWidth="1"/>
    <col min="10766" max="11008" width="8.625" style="153"/>
    <col min="11009" max="11011" width="4.625" style="153" customWidth="1"/>
    <col min="11012" max="11012" width="25.875" style="153" customWidth="1"/>
    <col min="11013" max="11015" width="10.375" style="153" customWidth="1"/>
    <col min="11016" max="11018" width="9.375" style="153" customWidth="1"/>
    <col min="11019" max="11019" width="10.375" style="153" customWidth="1"/>
    <col min="11020" max="11021" width="9.375" style="153" customWidth="1"/>
    <col min="11022" max="11264" width="8.625" style="153"/>
    <col min="11265" max="11267" width="4.625" style="153" customWidth="1"/>
    <col min="11268" max="11268" width="25.875" style="153" customWidth="1"/>
    <col min="11269" max="11271" width="10.375" style="153" customWidth="1"/>
    <col min="11272" max="11274" width="9.375" style="153" customWidth="1"/>
    <col min="11275" max="11275" width="10.375" style="153" customWidth="1"/>
    <col min="11276" max="11277" width="9.375" style="153" customWidth="1"/>
    <col min="11278" max="11520" width="8.625" style="153"/>
    <col min="11521" max="11523" width="4.625" style="153" customWidth="1"/>
    <col min="11524" max="11524" width="25.875" style="153" customWidth="1"/>
    <col min="11525" max="11527" width="10.375" style="153" customWidth="1"/>
    <col min="11528" max="11530" width="9.375" style="153" customWidth="1"/>
    <col min="11531" max="11531" width="10.375" style="153" customWidth="1"/>
    <col min="11532" max="11533" width="9.375" style="153" customWidth="1"/>
    <col min="11534" max="11776" width="8.625" style="153"/>
    <col min="11777" max="11779" width="4.625" style="153" customWidth="1"/>
    <col min="11780" max="11780" width="25.875" style="153" customWidth="1"/>
    <col min="11781" max="11783" width="10.375" style="153" customWidth="1"/>
    <col min="11784" max="11786" width="9.375" style="153" customWidth="1"/>
    <col min="11787" max="11787" width="10.375" style="153" customWidth="1"/>
    <col min="11788" max="11789" width="9.375" style="153" customWidth="1"/>
    <col min="11790" max="12032" width="8.625" style="153"/>
    <col min="12033" max="12035" width="4.625" style="153" customWidth="1"/>
    <col min="12036" max="12036" width="25.875" style="153" customWidth="1"/>
    <col min="12037" max="12039" width="10.375" style="153" customWidth="1"/>
    <col min="12040" max="12042" width="9.375" style="153" customWidth="1"/>
    <col min="12043" max="12043" width="10.375" style="153" customWidth="1"/>
    <col min="12044" max="12045" width="9.375" style="153" customWidth="1"/>
    <col min="12046" max="12288" width="8.625" style="153"/>
    <col min="12289" max="12291" width="4.625" style="153" customWidth="1"/>
    <col min="12292" max="12292" width="25.875" style="153" customWidth="1"/>
    <col min="12293" max="12295" width="10.375" style="153" customWidth="1"/>
    <col min="12296" max="12298" width="9.375" style="153" customWidth="1"/>
    <col min="12299" max="12299" width="10.375" style="153" customWidth="1"/>
    <col min="12300" max="12301" width="9.375" style="153" customWidth="1"/>
    <col min="12302" max="12544" width="8.625" style="153"/>
    <col min="12545" max="12547" width="4.625" style="153" customWidth="1"/>
    <col min="12548" max="12548" width="25.875" style="153" customWidth="1"/>
    <col min="12549" max="12551" width="10.375" style="153" customWidth="1"/>
    <col min="12552" max="12554" width="9.375" style="153" customWidth="1"/>
    <col min="12555" max="12555" width="10.375" style="153" customWidth="1"/>
    <col min="12556" max="12557" width="9.375" style="153" customWidth="1"/>
    <col min="12558" max="12800" width="8.625" style="153"/>
    <col min="12801" max="12803" width="4.625" style="153" customWidth="1"/>
    <col min="12804" max="12804" width="25.875" style="153" customWidth="1"/>
    <col min="12805" max="12807" width="10.375" style="153" customWidth="1"/>
    <col min="12808" max="12810" width="9.375" style="153" customWidth="1"/>
    <col min="12811" max="12811" width="10.375" style="153" customWidth="1"/>
    <col min="12812" max="12813" width="9.375" style="153" customWidth="1"/>
    <col min="12814" max="13056" width="8.625" style="153"/>
    <col min="13057" max="13059" width="4.625" style="153" customWidth="1"/>
    <col min="13060" max="13060" width="25.875" style="153" customWidth="1"/>
    <col min="13061" max="13063" width="10.375" style="153" customWidth="1"/>
    <col min="13064" max="13066" width="9.375" style="153" customWidth="1"/>
    <col min="13067" max="13067" width="10.375" style="153" customWidth="1"/>
    <col min="13068" max="13069" width="9.375" style="153" customWidth="1"/>
    <col min="13070" max="13312" width="8.625" style="153"/>
    <col min="13313" max="13315" width="4.625" style="153" customWidth="1"/>
    <col min="13316" max="13316" width="25.875" style="153" customWidth="1"/>
    <col min="13317" max="13319" width="10.375" style="153" customWidth="1"/>
    <col min="13320" max="13322" width="9.375" style="153" customWidth="1"/>
    <col min="13323" max="13323" width="10.375" style="153" customWidth="1"/>
    <col min="13324" max="13325" width="9.375" style="153" customWidth="1"/>
    <col min="13326" max="13568" width="8.625" style="153"/>
    <col min="13569" max="13571" width="4.625" style="153" customWidth="1"/>
    <col min="13572" max="13572" width="25.875" style="153" customWidth="1"/>
    <col min="13573" max="13575" width="10.375" style="153" customWidth="1"/>
    <col min="13576" max="13578" width="9.375" style="153" customWidth="1"/>
    <col min="13579" max="13579" width="10.375" style="153" customWidth="1"/>
    <col min="13580" max="13581" width="9.375" style="153" customWidth="1"/>
    <col min="13582" max="13824" width="8.625" style="153"/>
    <col min="13825" max="13827" width="4.625" style="153" customWidth="1"/>
    <col min="13828" max="13828" width="25.875" style="153" customWidth="1"/>
    <col min="13829" max="13831" width="10.375" style="153" customWidth="1"/>
    <col min="13832" max="13834" width="9.375" style="153" customWidth="1"/>
    <col min="13835" max="13835" width="10.375" style="153" customWidth="1"/>
    <col min="13836" max="13837" width="9.375" style="153" customWidth="1"/>
    <col min="13838" max="14080" width="8.625" style="153"/>
    <col min="14081" max="14083" width="4.625" style="153" customWidth="1"/>
    <col min="14084" max="14084" width="25.875" style="153" customWidth="1"/>
    <col min="14085" max="14087" width="10.375" style="153" customWidth="1"/>
    <col min="14088" max="14090" width="9.375" style="153" customWidth="1"/>
    <col min="14091" max="14091" width="10.375" style="153" customWidth="1"/>
    <col min="14092" max="14093" width="9.375" style="153" customWidth="1"/>
    <col min="14094" max="14336" width="8.625" style="153"/>
    <col min="14337" max="14339" width="4.625" style="153" customWidth="1"/>
    <col min="14340" max="14340" width="25.875" style="153" customWidth="1"/>
    <col min="14341" max="14343" width="10.375" style="153" customWidth="1"/>
    <col min="14344" max="14346" width="9.375" style="153" customWidth="1"/>
    <col min="14347" max="14347" width="10.375" style="153" customWidth="1"/>
    <col min="14348" max="14349" width="9.375" style="153" customWidth="1"/>
    <col min="14350" max="14592" width="8.625" style="153"/>
    <col min="14593" max="14595" width="4.625" style="153" customWidth="1"/>
    <col min="14596" max="14596" width="25.875" style="153" customWidth="1"/>
    <col min="14597" max="14599" width="10.375" style="153" customWidth="1"/>
    <col min="14600" max="14602" width="9.375" style="153" customWidth="1"/>
    <col min="14603" max="14603" width="10.375" style="153" customWidth="1"/>
    <col min="14604" max="14605" width="9.375" style="153" customWidth="1"/>
    <col min="14606" max="14848" width="8.625" style="153"/>
    <col min="14849" max="14851" width="4.625" style="153" customWidth="1"/>
    <col min="14852" max="14852" width="25.875" style="153" customWidth="1"/>
    <col min="14853" max="14855" width="10.375" style="153" customWidth="1"/>
    <col min="14856" max="14858" width="9.375" style="153" customWidth="1"/>
    <col min="14859" max="14859" width="10.375" style="153" customWidth="1"/>
    <col min="14860" max="14861" width="9.375" style="153" customWidth="1"/>
    <col min="14862" max="15104" width="8.625" style="153"/>
    <col min="15105" max="15107" width="4.625" style="153" customWidth="1"/>
    <col min="15108" max="15108" width="25.875" style="153" customWidth="1"/>
    <col min="15109" max="15111" width="10.375" style="153" customWidth="1"/>
    <col min="15112" max="15114" width="9.375" style="153" customWidth="1"/>
    <col min="15115" max="15115" width="10.375" style="153" customWidth="1"/>
    <col min="15116" max="15117" width="9.375" style="153" customWidth="1"/>
    <col min="15118" max="15360" width="8.625" style="153"/>
    <col min="15361" max="15363" width="4.625" style="153" customWidth="1"/>
    <col min="15364" max="15364" width="25.875" style="153" customWidth="1"/>
    <col min="15365" max="15367" width="10.375" style="153" customWidth="1"/>
    <col min="15368" max="15370" width="9.375" style="153" customWidth="1"/>
    <col min="15371" max="15371" width="10.375" style="153" customWidth="1"/>
    <col min="15372" max="15373" width="9.375" style="153" customWidth="1"/>
    <col min="15374" max="15616" width="8.625" style="153"/>
    <col min="15617" max="15619" width="4.625" style="153" customWidth="1"/>
    <col min="15620" max="15620" width="25.875" style="153" customWidth="1"/>
    <col min="15621" max="15623" width="10.375" style="153" customWidth="1"/>
    <col min="15624" max="15626" width="9.375" style="153" customWidth="1"/>
    <col min="15627" max="15627" width="10.375" style="153" customWidth="1"/>
    <col min="15628" max="15629" width="9.375" style="153" customWidth="1"/>
    <col min="15630" max="15872" width="8.625" style="153"/>
    <col min="15873" max="15875" width="4.625" style="153" customWidth="1"/>
    <col min="15876" max="15876" width="25.875" style="153" customWidth="1"/>
    <col min="15877" max="15879" width="10.375" style="153" customWidth="1"/>
    <col min="15880" max="15882" width="9.375" style="153" customWidth="1"/>
    <col min="15883" max="15883" width="10.375" style="153" customWidth="1"/>
    <col min="15884" max="15885" width="9.375" style="153" customWidth="1"/>
    <col min="15886" max="16128" width="8.625" style="153"/>
    <col min="16129" max="16131" width="4.625" style="153" customWidth="1"/>
    <col min="16132" max="16132" width="25.875" style="153" customWidth="1"/>
    <col min="16133" max="16135" width="10.375" style="153" customWidth="1"/>
    <col min="16136" max="16138" width="9.375" style="153" customWidth="1"/>
    <col min="16139" max="16139" width="10.375" style="153" customWidth="1"/>
    <col min="16140" max="16141" width="9.375" style="153" customWidth="1"/>
    <col min="16142" max="16384" width="8.625" style="153"/>
  </cols>
  <sheetData>
    <row r="1" spans="1:15" s="8" customFormat="1" ht="12" customHeight="1">
      <c r="A1" s="78"/>
      <c r="B1" s="78"/>
      <c r="C1" s="78"/>
      <c r="D1" s="78"/>
      <c r="E1" s="78"/>
      <c r="F1" s="78"/>
    </row>
    <row r="2" spans="1:15" s="8" customFormat="1" ht="21">
      <c r="A2" s="232" t="s">
        <v>179</v>
      </c>
      <c r="C2" s="78"/>
      <c r="D2" s="78"/>
      <c r="E2" s="78"/>
      <c r="F2" s="78"/>
    </row>
    <row r="3" spans="1:15" s="8" customFormat="1" ht="10.5" customHeight="1">
      <c r="A3" s="78"/>
      <c r="B3" s="231"/>
      <c r="C3" s="78"/>
      <c r="D3" s="78"/>
      <c r="E3" s="230"/>
      <c r="F3" s="78"/>
    </row>
    <row r="4" spans="1:15" s="8" customFormat="1" ht="15.75" customHeight="1" thickBot="1">
      <c r="A4" s="78"/>
      <c r="B4" s="151"/>
      <c r="C4" s="151"/>
      <c r="D4" s="147"/>
      <c r="E4" s="78"/>
      <c r="F4" s="78"/>
      <c r="K4" s="446" t="s">
        <v>178</v>
      </c>
      <c r="L4" s="446"/>
      <c r="M4" s="446"/>
    </row>
    <row r="5" spans="1:15" ht="18" customHeight="1">
      <c r="A5" s="229"/>
      <c r="B5" s="228"/>
      <c r="C5" s="228"/>
      <c r="D5" s="227" t="s">
        <v>177</v>
      </c>
      <c r="E5" s="447" t="s">
        <v>176</v>
      </c>
      <c r="F5" s="449" t="s">
        <v>175</v>
      </c>
      <c r="G5" s="450"/>
      <c r="H5" s="450"/>
      <c r="I5" s="450"/>
      <c r="J5" s="450"/>
      <c r="K5" s="450"/>
      <c r="L5" s="450"/>
      <c r="M5" s="451"/>
    </row>
    <row r="6" spans="1:15" ht="22.5" customHeight="1" thickBot="1">
      <c r="A6" s="452" t="s">
        <v>174</v>
      </c>
      <c r="B6" s="453"/>
      <c r="C6" s="453"/>
      <c r="D6" s="226"/>
      <c r="E6" s="448"/>
      <c r="F6" s="225" t="s">
        <v>173</v>
      </c>
      <c r="G6" s="224" t="s">
        <v>172</v>
      </c>
      <c r="H6" s="224" t="s">
        <v>171</v>
      </c>
      <c r="I6" s="223" t="s">
        <v>170</v>
      </c>
      <c r="J6" s="223" t="s">
        <v>169</v>
      </c>
      <c r="K6" s="223" t="s">
        <v>168</v>
      </c>
      <c r="L6" s="222" t="s">
        <v>167</v>
      </c>
      <c r="M6" s="221" t="s">
        <v>166</v>
      </c>
      <c r="N6" s="220"/>
    </row>
    <row r="7" spans="1:15" ht="24.75" customHeight="1">
      <c r="A7" s="207" t="s">
        <v>165</v>
      </c>
      <c r="B7" s="206"/>
      <c r="C7" s="206"/>
      <c r="D7" s="205"/>
      <c r="E7" s="204">
        <f t="shared" ref="E7:M7" si="0">SUM(E8:E11,E2:E2,E19,E25:E26)</f>
        <v>41125.599999999999</v>
      </c>
      <c r="F7" s="203">
        <f t="shared" si="0"/>
        <v>16429.699999999997</v>
      </c>
      <c r="G7" s="200">
        <f t="shared" si="0"/>
        <v>8489.0999999999985</v>
      </c>
      <c r="H7" s="200">
        <f t="shared" si="0"/>
        <v>22.2</v>
      </c>
      <c r="I7" s="200">
        <f t="shared" si="0"/>
        <v>149.80000000000001</v>
      </c>
      <c r="J7" s="200">
        <f t="shared" si="0"/>
        <v>4558.3999999999996</v>
      </c>
      <c r="K7" s="201">
        <f t="shared" si="0"/>
        <v>11476.4</v>
      </c>
      <c r="L7" s="219">
        <f t="shared" si="0"/>
        <v>0</v>
      </c>
      <c r="M7" s="199">
        <f t="shared" si="0"/>
        <v>0</v>
      </c>
      <c r="N7" s="209"/>
    </row>
    <row r="8" spans="1:15" ht="24.75" customHeight="1">
      <c r="A8" s="198" t="s">
        <v>164</v>
      </c>
      <c r="B8" s="197"/>
      <c r="C8" s="197"/>
      <c r="D8" s="196"/>
      <c r="E8" s="195">
        <f>SUM(F8:M8)</f>
        <v>2566.6999999999998</v>
      </c>
      <c r="F8" s="194">
        <v>2123</v>
      </c>
      <c r="G8" s="192">
        <v>285</v>
      </c>
      <c r="H8" s="192">
        <v>0</v>
      </c>
      <c r="I8" s="192">
        <v>0</v>
      </c>
      <c r="J8" s="192">
        <v>0</v>
      </c>
      <c r="K8" s="193">
        <v>158.69999999999999</v>
      </c>
      <c r="L8" s="192">
        <v>0</v>
      </c>
      <c r="M8" s="191">
        <v>0</v>
      </c>
      <c r="N8" s="209"/>
      <c r="O8" s="153" t="s">
        <v>163</v>
      </c>
    </row>
    <row r="9" spans="1:15" ht="24.75" customHeight="1">
      <c r="A9" s="190" t="s">
        <v>162</v>
      </c>
      <c r="B9" s="189"/>
      <c r="C9" s="189"/>
      <c r="D9" s="182"/>
      <c r="E9" s="181">
        <f>SUM(F9:M9)</f>
        <v>1036.5</v>
      </c>
      <c r="F9" s="180">
        <v>512.6</v>
      </c>
      <c r="G9" s="178">
        <v>523.9</v>
      </c>
      <c r="H9" s="178">
        <v>0</v>
      </c>
      <c r="I9" s="178">
        <v>0</v>
      </c>
      <c r="J9" s="178">
        <v>0</v>
      </c>
      <c r="K9" s="187">
        <v>0</v>
      </c>
      <c r="L9" s="178">
        <v>0</v>
      </c>
      <c r="M9" s="177">
        <v>0</v>
      </c>
      <c r="N9" s="209"/>
      <c r="O9" s="153" t="s">
        <v>162</v>
      </c>
    </row>
    <row r="10" spans="1:15" ht="24.75" customHeight="1">
      <c r="A10" s="190" t="s">
        <v>161</v>
      </c>
      <c r="B10" s="189"/>
      <c r="C10" s="189"/>
      <c r="D10" s="182"/>
      <c r="E10" s="181">
        <f>SUM(F10:M10)</f>
        <v>0</v>
      </c>
      <c r="F10" s="180">
        <v>0</v>
      </c>
      <c r="G10" s="187">
        <v>0</v>
      </c>
      <c r="H10" s="187">
        <v>0</v>
      </c>
      <c r="I10" s="187">
        <v>0</v>
      </c>
      <c r="J10" s="187">
        <v>0</v>
      </c>
      <c r="K10" s="187">
        <v>0</v>
      </c>
      <c r="L10" s="187">
        <v>0</v>
      </c>
      <c r="M10" s="210">
        <v>0</v>
      </c>
      <c r="N10" s="209"/>
      <c r="O10" s="153" t="s">
        <v>161</v>
      </c>
    </row>
    <row r="11" spans="1:15" ht="24.75" customHeight="1">
      <c r="A11" s="190" t="s">
        <v>160</v>
      </c>
      <c r="B11" s="189"/>
      <c r="C11" s="189"/>
      <c r="D11" s="182"/>
      <c r="E11" s="217">
        <f>SUM(E12,E15:E18)</f>
        <v>22737.5</v>
      </c>
      <c r="F11" s="217">
        <v>12486.599999999999</v>
      </c>
      <c r="G11" s="187">
        <v>2095.4</v>
      </c>
      <c r="H11" s="187">
        <v>0</v>
      </c>
      <c r="I11" s="187">
        <v>53.2</v>
      </c>
      <c r="J11" s="187">
        <v>80.599999999999994</v>
      </c>
      <c r="K11" s="218">
        <v>8021.7</v>
      </c>
      <c r="L11" s="187">
        <v>0</v>
      </c>
      <c r="M11" s="186">
        <v>0</v>
      </c>
      <c r="N11" s="209"/>
      <c r="O11" s="153" t="s">
        <v>159</v>
      </c>
    </row>
    <row r="12" spans="1:15" ht="24.75" customHeight="1">
      <c r="A12" s="184" t="s">
        <v>158</v>
      </c>
      <c r="B12" s="183"/>
      <c r="C12" s="183"/>
      <c r="D12" s="182"/>
      <c r="E12" s="181">
        <f t="shared" ref="E12:E26" si="1">SUM(F12:M12)</f>
        <v>17766.2</v>
      </c>
      <c r="F12" s="217">
        <v>9203</v>
      </c>
      <c r="G12" s="187">
        <v>625.20000000000005</v>
      </c>
      <c r="H12" s="187">
        <v>0</v>
      </c>
      <c r="I12" s="187">
        <v>31.9</v>
      </c>
      <c r="J12" s="187">
        <v>80.599999999999994</v>
      </c>
      <c r="K12" s="188">
        <v>7825.5</v>
      </c>
      <c r="L12" s="187">
        <v>0</v>
      </c>
      <c r="M12" s="186">
        <v>0</v>
      </c>
      <c r="N12" s="209"/>
      <c r="O12" s="153" t="s">
        <v>157</v>
      </c>
    </row>
    <row r="13" spans="1:15" ht="24.75" customHeight="1">
      <c r="A13" s="216" t="s">
        <v>156</v>
      </c>
      <c r="B13" s="183"/>
      <c r="C13" s="183"/>
      <c r="D13" s="182"/>
      <c r="E13" s="181">
        <f t="shared" si="1"/>
        <v>17766.2</v>
      </c>
      <c r="F13" s="180">
        <v>9203</v>
      </c>
      <c r="G13" s="178">
        <v>625.20000000000005</v>
      </c>
      <c r="H13" s="178">
        <v>0</v>
      </c>
      <c r="I13" s="178">
        <v>31.9</v>
      </c>
      <c r="J13" s="178">
        <v>80.599999999999994</v>
      </c>
      <c r="K13" s="185">
        <v>7825.5</v>
      </c>
      <c r="L13" s="178">
        <v>0</v>
      </c>
      <c r="M13" s="177">
        <v>0</v>
      </c>
      <c r="N13" s="209"/>
      <c r="O13" s="153" t="s">
        <v>155</v>
      </c>
    </row>
    <row r="14" spans="1:15" ht="24.75" customHeight="1">
      <c r="A14" s="216" t="s">
        <v>154</v>
      </c>
      <c r="B14" s="183"/>
      <c r="C14" s="183"/>
      <c r="D14" s="182"/>
      <c r="E14" s="181">
        <f t="shared" si="1"/>
        <v>0</v>
      </c>
      <c r="F14" s="180">
        <v>0</v>
      </c>
      <c r="G14" s="178">
        <v>0</v>
      </c>
      <c r="H14" s="178">
        <v>0</v>
      </c>
      <c r="I14" s="178">
        <v>0</v>
      </c>
      <c r="J14" s="178">
        <v>0</v>
      </c>
      <c r="K14" s="178">
        <v>0</v>
      </c>
      <c r="L14" s="178">
        <v>0</v>
      </c>
      <c r="M14" s="177">
        <v>0</v>
      </c>
      <c r="N14" s="209"/>
      <c r="O14" s="153" t="s">
        <v>153</v>
      </c>
    </row>
    <row r="15" spans="1:15" ht="24.75" customHeight="1">
      <c r="A15" s="184" t="s">
        <v>152</v>
      </c>
      <c r="B15" s="183"/>
      <c r="C15" s="183"/>
      <c r="D15" s="182"/>
      <c r="E15" s="181">
        <f t="shared" si="1"/>
        <v>1362</v>
      </c>
      <c r="F15" s="180">
        <v>0</v>
      </c>
      <c r="G15" s="178">
        <v>1362</v>
      </c>
      <c r="H15" s="178">
        <v>0</v>
      </c>
      <c r="I15" s="178">
        <v>0</v>
      </c>
      <c r="J15" s="178">
        <v>0</v>
      </c>
      <c r="K15" s="185">
        <v>0</v>
      </c>
      <c r="L15" s="178">
        <v>0</v>
      </c>
      <c r="M15" s="177">
        <v>0</v>
      </c>
      <c r="N15" s="209"/>
      <c r="O15" s="153" t="s">
        <v>151</v>
      </c>
    </row>
    <row r="16" spans="1:15" ht="24.75" customHeight="1">
      <c r="A16" s="184" t="s">
        <v>150</v>
      </c>
      <c r="B16" s="183"/>
      <c r="C16" s="183"/>
      <c r="D16" s="182"/>
      <c r="E16" s="181">
        <f t="shared" si="1"/>
        <v>3267.5</v>
      </c>
      <c r="F16" s="180">
        <v>3159.3</v>
      </c>
      <c r="G16" s="178">
        <v>108.2</v>
      </c>
      <c r="H16" s="178">
        <v>0</v>
      </c>
      <c r="I16" s="178">
        <v>0</v>
      </c>
      <c r="J16" s="178">
        <v>0</v>
      </c>
      <c r="K16" s="178">
        <v>0</v>
      </c>
      <c r="L16" s="178">
        <v>0</v>
      </c>
      <c r="M16" s="177">
        <v>0</v>
      </c>
      <c r="N16" s="209"/>
      <c r="O16" s="153" t="s">
        <v>149</v>
      </c>
    </row>
    <row r="17" spans="1:15" ht="24.75" customHeight="1">
      <c r="A17" s="184" t="s">
        <v>148</v>
      </c>
      <c r="B17" s="183"/>
      <c r="C17" s="183"/>
      <c r="D17" s="182"/>
      <c r="E17" s="181">
        <f t="shared" si="1"/>
        <v>341.79999999999995</v>
      </c>
      <c r="F17" s="180">
        <v>124.3</v>
      </c>
      <c r="G17" s="178">
        <v>0</v>
      </c>
      <c r="H17" s="178">
        <v>0</v>
      </c>
      <c r="I17" s="178">
        <v>21.3</v>
      </c>
      <c r="J17" s="178">
        <v>0</v>
      </c>
      <c r="K17" s="178">
        <v>196.2</v>
      </c>
      <c r="L17" s="178">
        <v>0</v>
      </c>
      <c r="M17" s="177">
        <v>0</v>
      </c>
      <c r="N17" s="209"/>
      <c r="O17" s="153" t="s">
        <v>147</v>
      </c>
    </row>
    <row r="18" spans="1:15" ht="24.75" customHeight="1">
      <c r="A18" s="184" t="s">
        <v>146</v>
      </c>
      <c r="B18" s="183"/>
      <c r="C18" s="183"/>
      <c r="D18" s="182"/>
      <c r="E18" s="181">
        <f t="shared" si="1"/>
        <v>0</v>
      </c>
      <c r="F18" s="180">
        <v>0</v>
      </c>
      <c r="G18" s="178">
        <v>0</v>
      </c>
      <c r="H18" s="178">
        <v>0</v>
      </c>
      <c r="I18" s="178">
        <v>0</v>
      </c>
      <c r="J18" s="178">
        <v>0</v>
      </c>
      <c r="K18" s="185">
        <v>0</v>
      </c>
      <c r="L18" s="178">
        <v>0</v>
      </c>
      <c r="M18" s="177">
        <v>0</v>
      </c>
      <c r="N18" s="215"/>
      <c r="O18" s="153" t="s">
        <v>145</v>
      </c>
    </row>
    <row r="19" spans="1:15" ht="24.75" customHeight="1">
      <c r="A19" s="190" t="s">
        <v>144</v>
      </c>
      <c r="B19" s="189"/>
      <c r="C19" s="189"/>
      <c r="D19" s="182"/>
      <c r="E19" s="181">
        <f t="shared" si="1"/>
        <v>13477.399999999998</v>
      </c>
      <c r="F19" s="214">
        <v>0</v>
      </c>
      <c r="G19" s="212">
        <v>5584.7999999999993</v>
      </c>
      <c r="H19" s="212">
        <v>22.2</v>
      </c>
      <c r="I19" s="212">
        <v>96.6</v>
      </c>
      <c r="J19" s="212">
        <v>4477.7999999999993</v>
      </c>
      <c r="K19" s="213">
        <v>3296</v>
      </c>
      <c r="L19" s="212">
        <v>0</v>
      </c>
      <c r="M19" s="211">
        <v>0</v>
      </c>
      <c r="N19" s="209"/>
      <c r="O19" s="153" t="s">
        <v>143</v>
      </c>
    </row>
    <row r="20" spans="1:15" ht="24.75" customHeight="1">
      <c r="A20" s="184" t="s">
        <v>142</v>
      </c>
      <c r="B20" s="183"/>
      <c r="C20" s="183"/>
      <c r="D20" s="182"/>
      <c r="E20" s="181">
        <f t="shared" si="1"/>
        <v>6411.9</v>
      </c>
      <c r="F20" s="180">
        <v>0</v>
      </c>
      <c r="G20" s="187">
        <v>0</v>
      </c>
      <c r="H20" s="187">
        <v>0</v>
      </c>
      <c r="I20" s="187">
        <v>0</v>
      </c>
      <c r="J20" s="187">
        <v>4429.8999999999996</v>
      </c>
      <c r="K20" s="188">
        <v>1982</v>
      </c>
      <c r="L20" s="187">
        <v>0</v>
      </c>
      <c r="M20" s="210">
        <v>0</v>
      </c>
      <c r="N20" s="209"/>
      <c r="O20" s="153" t="s">
        <v>141</v>
      </c>
    </row>
    <row r="21" spans="1:15" ht="24.75" customHeight="1">
      <c r="A21" s="184" t="s">
        <v>140</v>
      </c>
      <c r="B21" s="183"/>
      <c r="C21" s="183"/>
      <c r="D21" s="182"/>
      <c r="E21" s="181">
        <f t="shared" si="1"/>
        <v>43.1</v>
      </c>
      <c r="F21" s="180">
        <v>0</v>
      </c>
      <c r="G21" s="178">
        <v>43.1</v>
      </c>
      <c r="H21" s="178">
        <v>0</v>
      </c>
      <c r="I21" s="178">
        <v>0</v>
      </c>
      <c r="J21" s="178">
        <v>0</v>
      </c>
      <c r="K21" s="185">
        <v>0</v>
      </c>
      <c r="L21" s="178">
        <v>0</v>
      </c>
      <c r="M21" s="177">
        <v>0</v>
      </c>
      <c r="N21" s="209"/>
      <c r="O21" s="153" t="s">
        <v>139</v>
      </c>
    </row>
    <row r="22" spans="1:15" ht="24.75" customHeight="1">
      <c r="A22" s="184" t="s">
        <v>138</v>
      </c>
      <c r="B22" s="183"/>
      <c r="C22" s="183"/>
      <c r="D22" s="182"/>
      <c r="E22" s="181">
        <f t="shared" si="1"/>
        <v>94.2</v>
      </c>
      <c r="F22" s="180">
        <v>0</v>
      </c>
      <c r="G22" s="178">
        <v>45</v>
      </c>
      <c r="H22" s="178">
        <v>16.2</v>
      </c>
      <c r="I22" s="178">
        <v>33</v>
      </c>
      <c r="J22" s="178">
        <v>0</v>
      </c>
      <c r="K22" s="185">
        <v>0</v>
      </c>
      <c r="L22" s="178">
        <v>0</v>
      </c>
      <c r="M22" s="177">
        <v>0</v>
      </c>
      <c r="N22" s="209"/>
      <c r="O22" s="153" t="s">
        <v>137</v>
      </c>
    </row>
    <row r="23" spans="1:15" ht="24.75" customHeight="1">
      <c r="A23" s="184" t="s">
        <v>136</v>
      </c>
      <c r="B23" s="183"/>
      <c r="C23" s="183"/>
      <c r="D23" s="182"/>
      <c r="E23" s="181">
        <f t="shared" si="1"/>
        <v>4142.6000000000004</v>
      </c>
      <c r="F23" s="180">
        <v>0</v>
      </c>
      <c r="G23" s="178">
        <v>2780.7</v>
      </c>
      <c r="H23" s="178">
        <v>0</v>
      </c>
      <c r="I23" s="178">
        <v>0</v>
      </c>
      <c r="J23" s="178">
        <v>47.9</v>
      </c>
      <c r="K23" s="179">
        <v>1314</v>
      </c>
      <c r="L23" s="178">
        <v>0</v>
      </c>
      <c r="M23" s="177">
        <v>0</v>
      </c>
      <c r="N23" s="209"/>
      <c r="O23" s="153" t="s">
        <v>135</v>
      </c>
    </row>
    <row r="24" spans="1:15" ht="24.75" customHeight="1">
      <c r="A24" s="184" t="s">
        <v>134</v>
      </c>
      <c r="B24" s="183"/>
      <c r="C24" s="183"/>
      <c r="D24" s="182"/>
      <c r="E24" s="181">
        <f t="shared" si="1"/>
        <v>2785.6</v>
      </c>
      <c r="F24" s="180">
        <v>0</v>
      </c>
      <c r="G24" s="178">
        <v>2716</v>
      </c>
      <c r="H24" s="178">
        <v>6</v>
      </c>
      <c r="I24" s="178">
        <v>63.6</v>
      </c>
      <c r="J24" s="178">
        <v>0</v>
      </c>
      <c r="K24" s="185">
        <v>0</v>
      </c>
      <c r="L24" s="178">
        <v>0</v>
      </c>
      <c r="M24" s="177">
        <v>0</v>
      </c>
      <c r="N24" s="209"/>
      <c r="O24" s="153" t="s">
        <v>133</v>
      </c>
    </row>
    <row r="25" spans="1:15" ht="24.75" customHeight="1">
      <c r="A25" s="190" t="s">
        <v>132</v>
      </c>
      <c r="B25" s="189"/>
      <c r="C25" s="189"/>
      <c r="D25" s="182"/>
      <c r="E25" s="181">
        <f t="shared" si="1"/>
        <v>1307.5</v>
      </c>
      <c r="F25" s="180">
        <v>1307.5</v>
      </c>
      <c r="G25" s="178">
        <v>0</v>
      </c>
      <c r="H25" s="178">
        <v>0</v>
      </c>
      <c r="I25" s="178">
        <v>0</v>
      </c>
      <c r="J25" s="178">
        <v>0</v>
      </c>
      <c r="K25" s="179">
        <v>0</v>
      </c>
      <c r="L25" s="178">
        <v>0</v>
      </c>
      <c r="M25" s="177">
        <v>0</v>
      </c>
      <c r="N25" s="209"/>
      <c r="O25" s="153" t="s">
        <v>131</v>
      </c>
    </row>
    <row r="26" spans="1:15" ht="24.75" customHeight="1">
      <c r="A26" s="176" t="s">
        <v>130</v>
      </c>
      <c r="B26" s="175"/>
      <c r="C26" s="175"/>
      <c r="D26" s="174"/>
      <c r="E26" s="173">
        <f t="shared" si="1"/>
        <v>0</v>
      </c>
      <c r="F26" s="172">
        <v>0</v>
      </c>
      <c r="G26" s="170">
        <v>0</v>
      </c>
      <c r="H26" s="170">
        <v>0</v>
      </c>
      <c r="I26" s="170">
        <v>0</v>
      </c>
      <c r="J26" s="170">
        <v>0</v>
      </c>
      <c r="K26" s="208">
        <v>0</v>
      </c>
      <c r="L26" s="170">
        <v>0</v>
      </c>
      <c r="M26" s="169">
        <v>0</v>
      </c>
      <c r="N26" s="159"/>
      <c r="O26" s="153" t="s">
        <v>129</v>
      </c>
    </row>
    <row r="27" spans="1:15" ht="24.75" customHeight="1">
      <c r="A27" s="207" t="s">
        <v>128</v>
      </c>
      <c r="B27" s="206"/>
      <c r="C27" s="206"/>
      <c r="D27" s="205"/>
      <c r="E27" s="204">
        <f t="shared" ref="E27:M27" si="2">SUM(E28:E32,E37)</f>
        <v>20515.399999999998</v>
      </c>
      <c r="F27" s="203">
        <f t="shared" si="2"/>
        <v>8621</v>
      </c>
      <c r="G27" s="200">
        <f t="shared" si="2"/>
        <v>9679.2000000000007</v>
      </c>
      <c r="H27" s="202">
        <f t="shared" si="2"/>
        <v>0</v>
      </c>
      <c r="I27" s="200">
        <f t="shared" si="2"/>
        <v>0</v>
      </c>
      <c r="J27" s="200">
        <f t="shared" si="2"/>
        <v>591.20000000000005</v>
      </c>
      <c r="K27" s="201">
        <f t="shared" si="2"/>
        <v>1624</v>
      </c>
      <c r="L27" s="200">
        <f t="shared" si="2"/>
        <v>0</v>
      </c>
      <c r="M27" s="199">
        <f t="shared" si="2"/>
        <v>0</v>
      </c>
      <c r="N27" s="159"/>
    </row>
    <row r="28" spans="1:15" ht="24.75" customHeight="1">
      <c r="A28" s="198" t="s">
        <v>127</v>
      </c>
      <c r="B28" s="197"/>
      <c r="C28" s="197"/>
      <c r="D28" s="196"/>
      <c r="E28" s="195">
        <f>SUM(F28:M28)</f>
        <v>70</v>
      </c>
      <c r="F28" s="194">
        <v>0</v>
      </c>
      <c r="G28" s="192">
        <v>70</v>
      </c>
      <c r="H28" s="192">
        <v>0</v>
      </c>
      <c r="I28" s="192">
        <v>0</v>
      </c>
      <c r="J28" s="192">
        <v>0</v>
      </c>
      <c r="K28" s="193">
        <v>0</v>
      </c>
      <c r="L28" s="192">
        <v>0</v>
      </c>
      <c r="M28" s="191">
        <v>0</v>
      </c>
      <c r="N28" s="159"/>
    </row>
    <row r="29" spans="1:15" ht="24.75" customHeight="1">
      <c r="A29" s="190" t="s">
        <v>126</v>
      </c>
      <c r="B29" s="189"/>
      <c r="C29" s="189"/>
      <c r="D29" s="182"/>
      <c r="E29" s="181">
        <f>SUM(F29:M29)</f>
        <v>128.19999999999999</v>
      </c>
      <c r="F29" s="180">
        <v>128.19999999999999</v>
      </c>
      <c r="G29" s="178">
        <v>0</v>
      </c>
      <c r="H29" s="178">
        <v>0</v>
      </c>
      <c r="I29" s="178">
        <v>0</v>
      </c>
      <c r="J29" s="178">
        <v>0</v>
      </c>
      <c r="K29" s="185">
        <v>0</v>
      </c>
      <c r="L29" s="178">
        <v>0</v>
      </c>
      <c r="M29" s="177">
        <v>0</v>
      </c>
      <c r="N29" s="159"/>
    </row>
    <row r="30" spans="1:15" ht="24.75" customHeight="1">
      <c r="A30" s="190" t="s">
        <v>125</v>
      </c>
      <c r="B30" s="189"/>
      <c r="C30" s="189"/>
      <c r="D30" s="182"/>
      <c r="E30" s="181">
        <f>SUM(F30:M30)</f>
        <v>1513.7</v>
      </c>
      <c r="F30" s="180">
        <v>715.7</v>
      </c>
      <c r="G30" s="178">
        <v>768</v>
      </c>
      <c r="H30" s="178">
        <v>0</v>
      </c>
      <c r="I30" s="178">
        <v>0</v>
      </c>
      <c r="J30" s="178">
        <v>0</v>
      </c>
      <c r="K30" s="185">
        <v>30</v>
      </c>
      <c r="L30" s="178">
        <v>0</v>
      </c>
      <c r="M30" s="177">
        <v>0</v>
      </c>
      <c r="N30" s="159"/>
    </row>
    <row r="31" spans="1:15" ht="24.75" customHeight="1">
      <c r="A31" s="190" t="s">
        <v>124</v>
      </c>
      <c r="B31" s="189"/>
      <c r="C31" s="189"/>
      <c r="D31" s="182"/>
      <c r="E31" s="181">
        <f>SUM(F31:M31)</f>
        <v>563.6</v>
      </c>
      <c r="F31" s="180">
        <v>0</v>
      </c>
      <c r="G31" s="178">
        <v>0</v>
      </c>
      <c r="H31" s="178">
        <v>0</v>
      </c>
      <c r="I31" s="178">
        <v>0</v>
      </c>
      <c r="J31" s="178">
        <v>169.1</v>
      </c>
      <c r="K31" s="185">
        <v>394.5</v>
      </c>
      <c r="L31" s="178">
        <v>0</v>
      </c>
      <c r="M31" s="177">
        <v>0</v>
      </c>
      <c r="N31" s="159"/>
    </row>
    <row r="32" spans="1:15" ht="24.75" customHeight="1">
      <c r="A32" s="190" t="s">
        <v>123</v>
      </c>
      <c r="B32" s="189"/>
      <c r="C32" s="189"/>
      <c r="D32" s="182"/>
      <c r="E32" s="181">
        <f>SUM(E33:E36)</f>
        <v>18239.899999999998</v>
      </c>
      <c r="F32" s="180">
        <v>7777.1</v>
      </c>
      <c r="G32" s="187">
        <v>8841.2000000000007</v>
      </c>
      <c r="H32" s="187">
        <v>0</v>
      </c>
      <c r="I32" s="187">
        <v>0</v>
      </c>
      <c r="J32" s="187">
        <v>422.1</v>
      </c>
      <c r="K32" s="188">
        <v>1199.5</v>
      </c>
      <c r="L32" s="187">
        <v>0</v>
      </c>
      <c r="M32" s="186">
        <v>0</v>
      </c>
      <c r="N32" s="159"/>
    </row>
    <row r="33" spans="1:14" ht="24.75" customHeight="1">
      <c r="A33" s="184" t="s">
        <v>122</v>
      </c>
      <c r="B33" s="183"/>
      <c r="C33" s="183"/>
      <c r="D33" s="182"/>
      <c r="E33" s="181">
        <f t="shared" ref="E33:E44" si="3">SUM(F33:M33)</f>
        <v>15396.2</v>
      </c>
      <c r="F33" s="180">
        <v>5802.8</v>
      </c>
      <c r="G33" s="178">
        <v>8131.8</v>
      </c>
      <c r="H33" s="178">
        <v>0</v>
      </c>
      <c r="I33" s="178">
        <v>0</v>
      </c>
      <c r="J33" s="178">
        <v>422.1</v>
      </c>
      <c r="K33" s="185">
        <v>1039.5</v>
      </c>
      <c r="L33" s="178">
        <v>0</v>
      </c>
      <c r="M33" s="177">
        <v>0</v>
      </c>
      <c r="N33" s="159"/>
    </row>
    <row r="34" spans="1:14" ht="24.75" customHeight="1">
      <c r="A34" s="184" t="s">
        <v>121</v>
      </c>
      <c r="B34" s="183"/>
      <c r="C34" s="183"/>
      <c r="D34" s="182"/>
      <c r="E34" s="181">
        <f t="shared" si="3"/>
        <v>38.299999999999997</v>
      </c>
      <c r="F34" s="180">
        <v>38.299999999999997</v>
      </c>
      <c r="G34" s="178">
        <v>0</v>
      </c>
      <c r="H34" s="178">
        <v>0</v>
      </c>
      <c r="I34" s="178">
        <v>0</v>
      </c>
      <c r="J34" s="178">
        <v>0</v>
      </c>
      <c r="K34" s="185">
        <v>0</v>
      </c>
      <c r="L34" s="178">
        <v>0</v>
      </c>
      <c r="M34" s="177">
        <v>0</v>
      </c>
      <c r="N34" s="159"/>
    </row>
    <row r="35" spans="1:14" ht="24.75" customHeight="1">
      <c r="A35" s="184" t="s">
        <v>120</v>
      </c>
      <c r="B35" s="183"/>
      <c r="C35" s="183"/>
      <c r="D35" s="182"/>
      <c r="E35" s="181">
        <f t="shared" si="3"/>
        <v>2723.8</v>
      </c>
      <c r="F35" s="180">
        <v>1854.4</v>
      </c>
      <c r="G35" s="178">
        <v>709.4</v>
      </c>
      <c r="H35" s="178">
        <v>0</v>
      </c>
      <c r="I35" s="178">
        <v>0</v>
      </c>
      <c r="J35" s="178">
        <v>0</v>
      </c>
      <c r="K35" s="185">
        <v>160</v>
      </c>
      <c r="L35" s="178">
        <v>0</v>
      </c>
      <c r="M35" s="177">
        <v>0</v>
      </c>
      <c r="N35" s="159"/>
    </row>
    <row r="36" spans="1:14" ht="24.75" customHeight="1">
      <c r="A36" s="184" t="s">
        <v>119</v>
      </c>
      <c r="B36" s="183"/>
      <c r="C36" s="183"/>
      <c r="D36" s="182"/>
      <c r="E36" s="181">
        <f t="shared" si="3"/>
        <v>81.599999999999994</v>
      </c>
      <c r="F36" s="180">
        <v>81.599999999999994</v>
      </c>
      <c r="G36" s="178">
        <v>0</v>
      </c>
      <c r="H36" s="178">
        <v>0</v>
      </c>
      <c r="I36" s="178">
        <v>0</v>
      </c>
      <c r="J36" s="178">
        <v>0</v>
      </c>
      <c r="K36" s="179">
        <v>0</v>
      </c>
      <c r="L36" s="178">
        <v>0</v>
      </c>
      <c r="M36" s="177">
        <v>0</v>
      </c>
      <c r="N36" s="159"/>
    </row>
    <row r="37" spans="1:14" ht="24.75" customHeight="1">
      <c r="A37" s="176" t="s">
        <v>118</v>
      </c>
      <c r="B37" s="175"/>
      <c r="C37" s="175"/>
      <c r="D37" s="174"/>
      <c r="E37" s="173">
        <f t="shared" si="3"/>
        <v>0</v>
      </c>
      <c r="F37" s="172">
        <v>0</v>
      </c>
      <c r="G37" s="170">
        <v>0</v>
      </c>
      <c r="H37" s="170">
        <v>0</v>
      </c>
      <c r="I37" s="170">
        <v>0</v>
      </c>
      <c r="J37" s="170">
        <v>0</v>
      </c>
      <c r="K37" s="171">
        <v>0</v>
      </c>
      <c r="L37" s="170">
        <v>0</v>
      </c>
      <c r="M37" s="169">
        <v>0</v>
      </c>
      <c r="N37" s="159"/>
    </row>
    <row r="38" spans="1:14" ht="24.75" customHeight="1">
      <c r="A38" s="167" t="s">
        <v>117</v>
      </c>
      <c r="B38" s="166"/>
      <c r="C38" s="166"/>
      <c r="D38" s="165"/>
      <c r="E38" s="164">
        <f t="shared" si="3"/>
        <v>0</v>
      </c>
      <c r="F38" s="163">
        <v>0</v>
      </c>
      <c r="G38" s="161">
        <v>0</v>
      </c>
      <c r="H38" s="161">
        <v>0</v>
      </c>
      <c r="I38" s="161">
        <v>0</v>
      </c>
      <c r="J38" s="161">
        <v>0</v>
      </c>
      <c r="K38" s="168">
        <v>0</v>
      </c>
      <c r="L38" s="161">
        <v>0</v>
      </c>
      <c r="M38" s="160">
        <v>0</v>
      </c>
      <c r="N38" s="159"/>
    </row>
    <row r="39" spans="1:14" ht="24.75" customHeight="1">
      <c r="A39" s="167" t="s">
        <v>116</v>
      </c>
      <c r="B39" s="166"/>
      <c r="C39" s="166"/>
      <c r="D39" s="165"/>
      <c r="E39" s="164">
        <f t="shared" si="3"/>
        <v>21447.51</v>
      </c>
      <c r="F39" s="163">
        <v>16703.087</v>
      </c>
      <c r="G39" s="161">
        <v>4744.4229999999998</v>
      </c>
      <c r="H39" s="161">
        <v>0</v>
      </c>
      <c r="I39" s="161">
        <v>0</v>
      </c>
      <c r="J39" s="161">
        <v>0</v>
      </c>
      <c r="K39" s="162">
        <v>0</v>
      </c>
      <c r="L39" s="161">
        <v>0</v>
      </c>
      <c r="M39" s="160">
        <v>0</v>
      </c>
      <c r="N39" s="159"/>
    </row>
    <row r="40" spans="1:14" ht="24.75" customHeight="1">
      <c r="A40" s="167" t="s">
        <v>115</v>
      </c>
      <c r="B40" s="166"/>
      <c r="C40" s="166"/>
      <c r="D40" s="165"/>
      <c r="E40" s="164">
        <f t="shared" si="3"/>
        <v>0</v>
      </c>
      <c r="F40" s="163">
        <v>0</v>
      </c>
      <c r="G40" s="161">
        <v>0</v>
      </c>
      <c r="H40" s="161">
        <v>0</v>
      </c>
      <c r="I40" s="161">
        <v>0</v>
      </c>
      <c r="J40" s="161">
        <v>0</v>
      </c>
      <c r="K40" s="162">
        <v>0</v>
      </c>
      <c r="L40" s="161">
        <v>0</v>
      </c>
      <c r="M40" s="160">
        <v>0</v>
      </c>
      <c r="N40" s="159"/>
    </row>
    <row r="41" spans="1:14" ht="24.75" customHeight="1">
      <c r="A41" s="167" t="s">
        <v>114</v>
      </c>
      <c r="B41" s="166"/>
      <c r="C41" s="166"/>
      <c r="D41" s="165"/>
      <c r="E41" s="164">
        <f t="shared" si="3"/>
        <v>0</v>
      </c>
      <c r="F41" s="163">
        <v>0</v>
      </c>
      <c r="G41" s="161">
        <v>0</v>
      </c>
      <c r="H41" s="161">
        <v>0</v>
      </c>
      <c r="I41" s="161">
        <v>0</v>
      </c>
      <c r="J41" s="161">
        <v>0</v>
      </c>
      <c r="K41" s="162">
        <v>0</v>
      </c>
      <c r="L41" s="161">
        <v>0</v>
      </c>
      <c r="M41" s="160">
        <v>0</v>
      </c>
      <c r="N41" s="159"/>
    </row>
    <row r="42" spans="1:14" ht="24.75" customHeight="1">
      <c r="A42" s="167" t="s">
        <v>113</v>
      </c>
      <c r="B42" s="166"/>
      <c r="C42" s="166"/>
      <c r="D42" s="165"/>
      <c r="E42" s="164">
        <f t="shared" si="3"/>
        <v>198.2</v>
      </c>
      <c r="F42" s="163">
        <v>0</v>
      </c>
      <c r="G42" s="161">
        <v>0</v>
      </c>
      <c r="H42" s="161">
        <v>0</v>
      </c>
      <c r="I42" s="161">
        <v>0</v>
      </c>
      <c r="J42" s="161">
        <v>0</v>
      </c>
      <c r="K42" s="162">
        <v>198.2</v>
      </c>
      <c r="L42" s="161">
        <v>0</v>
      </c>
      <c r="M42" s="160">
        <v>0</v>
      </c>
      <c r="N42" s="159"/>
    </row>
    <row r="43" spans="1:14" ht="24.75" customHeight="1" thickBot="1">
      <c r="A43" s="167" t="s">
        <v>112</v>
      </c>
      <c r="B43" s="166"/>
      <c r="C43" s="166"/>
      <c r="D43" s="165"/>
      <c r="E43" s="164">
        <f t="shared" si="3"/>
        <v>0</v>
      </c>
      <c r="F43" s="163">
        <v>0</v>
      </c>
      <c r="G43" s="161">
        <v>0</v>
      </c>
      <c r="H43" s="161">
        <v>0</v>
      </c>
      <c r="I43" s="161">
        <v>0</v>
      </c>
      <c r="J43" s="161">
        <v>0</v>
      </c>
      <c r="K43" s="162">
        <v>0</v>
      </c>
      <c r="L43" s="161">
        <v>0</v>
      </c>
      <c r="M43" s="160">
        <v>0</v>
      </c>
      <c r="N43" s="159"/>
    </row>
    <row r="44" spans="1:14" ht="20.45" customHeight="1" thickTop="1" thickBot="1">
      <c r="A44" s="454" t="s">
        <v>111</v>
      </c>
      <c r="B44" s="455"/>
      <c r="C44" s="455"/>
      <c r="D44" s="456"/>
      <c r="E44" s="158">
        <f t="shared" si="3"/>
        <v>83286.710000000006</v>
      </c>
      <c r="F44" s="157">
        <f t="shared" ref="F44:M44" si="4">SUM(F7,F27,F38:F43)</f>
        <v>41753.786999999997</v>
      </c>
      <c r="G44" s="156">
        <f t="shared" si="4"/>
        <v>22912.722999999998</v>
      </c>
      <c r="H44" s="156">
        <f t="shared" si="4"/>
        <v>22.2</v>
      </c>
      <c r="I44" s="156">
        <f t="shared" si="4"/>
        <v>149.80000000000001</v>
      </c>
      <c r="J44" s="156">
        <f t="shared" si="4"/>
        <v>5149.5999999999995</v>
      </c>
      <c r="K44" s="156">
        <f t="shared" si="4"/>
        <v>13298.6</v>
      </c>
      <c r="L44" s="156">
        <f t="shared" si="4"/>
        <v>0</v>
      </c>
      <c r="M44" s="155">
        <f t="shared" si="4"/>
        <v>0</v>
      </c>
    </row>
    <row r="46" spans="1:14" ht="20.45" customHeight="1">
      <c r="F46" s="154"/>
      <c r="H46" s="154"/>
      <c r="I46" s="154"/>
    </row>
  </sheetData>
  <autoFilter ref="A6:WVU44">
    <filterColumn colId="0" showButton="0"/>
    <filterColumn colId="1" showButton="0"/>
  </autoFilter>
  <mergeCells count="5">
    <mergeCell ref="K4:M4"/>
    <mergeCell ref="E5:E6"/>
    <mergeCell ref="F5:M5"/>
    <mergeCell ref="A6:C6"/>
    <mergeCell ref="A44:D44"/>
  </mergeCells>
  <phoneticPr fontId="4"/>
  <dataValidations count="1">
    <dataValidation imeMode="off" allowBlank="1" showInputMessage="1" showErrorMessage="1" sqref="F9:J9 JB9:JF9 SX9:TB9 ACT9:ACX9 AMP9:AMT9 AWL9:AWP9 BGH9:BGL9 BQD9:BQH9 BZZ9:CAD9 CJV9:CJZ9 CTR9:CTV9 DDN9:DDR9 DNJ9:DNN9 DXF9:DXJ9 EHB9:EHF9 EQX9:ERB9 FAT9:FAX9 FKP9:FKT9 FUL9:FUP9 GEH9:GEL9 GOD9:GOH9 GXZ9:GYD9 HHV9:HHZ9 HRR9:HRV9 IBN9:IBR9 ILJ9:ILN9 IVF9:IVJ9 JFB9:JFF9 JOX9:JPB9 JYT9:JYX9 KIP9:KIT9 KSL9:KSP9 LCH9:LCL9 LMD9:LMH9 LVZ9:LWD9 MFV9:MFZ9 MPR9:MPV9 MZN9:MZR9 NJJ9:NJN9 NTF9:NTJ9 ODB9:ODF9 OMX9:ONB9 OWT9:OWX9 PGP9:PGT9 PQL9:PQP9 QAH9:QAL9 QKD9:QKH9 QTZ9:QUD9 RDV9:RDZ9 RNR9:RNV9 RXN9:RXR9 SHJ9:SHN9 SRF9:SRJ9 TBB9:TBF9 TKX9:TLB9 TUT9:TUX9 UEP9:UET9 UOL9:UOP9 UYH9:UYL9 VID9:VIH9 VRZ9:VSD9 WBV9:WBZ9 WLR9:WLV9 WVN9:WVR9 F65543:J65543 JB65543:JF65543 SX65543:TB65543 ACT65543:ACX65543 AMP65543:AMT65543 AWL65543:AWP65543 BGH65543:BGL65543 BQD65543:BQH65543 BZZ65543:CAD65543 CJV65543:CJZ65543 CTR65543:CTV65543 DDN65543:DDR65543 DNJ65543:DNN65543 DXF65543:DXJ65543 EHB65543:EHF65543 EQX65543:ERB65543 FAT65543:FAX65543 FKP65543:FKT65543 FUL65543:FUP65543 GEH65543:GEL65543 GOD65543:GOH65543 GXZ65543:GYD65543 HHV65543:HHZ65543 HRR65543:HRV65543 IBN65543:IBR65543 ILJ65543:ILN65543 IVF65543:IVJ65543 JFB65543:JFF65543 JOX65543:JPB65543 JYT65543:JYX65543 KIP65543:KIT65543 KSL65543:KSP65543 LCH65543:LCL65543 LMD65543:LMH65543 LVZ65543:LWD65543 MFV65543:MFZ65543 MPR65543:MPV65543 MZN65543:MZR65543 NJJ65543:NJN65543 NTF65543:NTJ65543 ODB65543:ODF65543 OMX65543:ONB65543 OWT65543:OWX65543 PGP65543:PGT65543 PQL65543:PQP65543 QAH65543:QAL65543 QKD65543:QKH65543 QTZ65543:QUD65543 RDV65543:RDZ65543 RNR65543:RNV65543 RXN65543:RXR65543 SHJ65543:SHN65543 SRF65543:SRJ65543 TBB65543:TBF65543 TKX65543:TLB65543 TUT65543:TUX65543 UEP65543:UET65543 UOL65543:UOP65543 UYH65543:UYL65543 VID65543:VIH65543 VRZ65543:VSD65543 WBV65543:WBZ65543 WLR65543:WLV65543 WVN65543:WVR65543 F131079:J131079 JB131079:JF131079 SX131079:TB131079 ACT131079:ACX131079 AMP131079:AMT131079 AWL131079:AWP131079 BGH131079:BGL131079 BQD131079:BQH131079 BZZ131079:CAD131079 CJV131079:CJZ131079 CTR131079:CTV131079 DDN131079:DDR131079 DNJ131079:DNN131079 DXF131079:DXJ131079 EHB131079:EHF131079 EQX131079:ERB131079 FAT131079:FAX131079 FKP131079:FKT131079 FUL131079:FUP131079 GEH131079:GEL131079 GOD131079:GOH131079 GXZ131079:GYD131079 HHV131079:HHZ131079 HRR131079:HRV131079 IBN131079:IBR131079 ILJ131079:ILN131079 IVF131079:IVJ131079 JFB131079:JFF131079 JOX131079:JPB131079 JYT131079:JYX131079 KIP131079:KIT131079 KSL131079:KSP131079 LCH131079:LCL131079 LMD131079:LMH131079 LVZ131079:LWD131079 MFV131079:MFZ131079 MPR131079:MPV131079 MZN131079:MZR131079 NJJ131079:NJN131079 NTF131079:NTJ131079 ODB131079:ODF131079 OMX131079:ONB131079 OWT131079:OWX131079 PGP131079:PGT131079 PQL131079:PQP131079 QAH131079:QAL131079 QKD131079:QKH131079 QTZ131079:QUD131079 RDV131079:RDZ131079 RNR131079:RNV131079 RXN131079:RXR131079 SHJ131079:SHN131079 SRF131079:SRJ131079 TBB131079:TBF131079 TKX131079:TLB131079 TUT131079:TUX131079 UEP131079:UET131079 UOL131079:UOP131079 UYH131079:UYL131079 VID131079:VIH131079 VRZ131079:VSD131079 WBV131079:WBZ131079 WLR131079:WLV131079 WVN131079:WVR131079 F196615:J196615 JB196615:JF196615 SX196615:TB196615 ACT196615:ACX196615 AMP196615:AMT196615 AWL196615:AWP196615 BGH196615:BGL196615 BQD196615:BQH196615 BZZ196615:CAD196615 CJV196615:CJZ196615 CTR196615:CTV196615 DDN196615:DDR196615 DNJ196615:DNN196615 DXF196615:DXJ196615 EHB196615:EHF196615 EQX196615:ERB196615 FAT196615:FAX196615 FKP196615:FKT196615 FUL196615:FUP196615 GEH196615:GEL196615 GOD196615:GOH196615 GXZ196615:GYD196615 HHV196615:HHZ196615 HRR196615:HRV196615 IBN196615:IBR196615 ILJ196615:ILN196615 IVF196615:IVJ196615 JFB196615:JFF196615 JOX196615:JPB196615 JYT196615:JYX196615 KIP196615:KIT196615 KSL196615:KSP196615 LCH196615:LCL196615 LMD196615:LMH196615 LVZ196615:LWD196615 MFV196615:MFZ196615 MPR196615:MPV196615 MZN196615:MZR196615 NJJ196615:NJN196615 NTF196615:NTJ196615 ODB196615:ODF196615 OMX196615:ONB196615 OWT196615:OWX196615 PGP196615:PGT196615 PQL196615:PQP196615 QAH196615:QAL196615 QKD196615:QKH196615 QTZ196615:QUD196615 RDV196615:RDZ196615 RNR196615:RNV196615 RXN196615:RXR196615 SHJ196615:SHN196615 SRF196615:SRJ196615 TBB196615:TBF196615 TKX196615:TLB196615 TUT196615:TUX196615 UEP196615:UET196615 UOL196615:UOP196615 UYH196615:UYL196615 VID196615:VIH196615 VRZ196615:VSD196615 WBV196615:WBZ196615 WLR196615:WLV196615 WVN196615:WVR196615 F262151:J262151 JB262151:JF262151 SX262151:TB262151 ACT262151:ACX262151 AMP262151:AMT262151 AWL262151:AWP262151 BGH262151:BGL262151 BQD262151:BQH262151 BZZ262151:CAD262151 CJV262151:CJZ262151 CTR262151:CTV262151 DDN262151:DDR262151 DNJ262151:DNN262151 DXF262151:DXJ262151 EHB262151:EHF262151 EQX262151:ERB262151 FAT262151:FAX262151 FKP262151:FKT262151 FUL262151:FUP262151 GEH262151:GEL262151 GOD262151:GOH262151 GXZ262151:GYD262151 HHV262151:HHZ262151 HRR262151:HRV262151 IBN262151:IBR262151 ILJ262151:ILN262151 IVF262151:IVJ262151 JFB262151:JFF262151 JOX262151:JPB262151 JYT262151:JYX262151 KIP262151:KIT262151 KSL262151:KSP262151 LCH262151:LCL262151 LMD262151:LMH262151 LVZ262151:LWD262151 MFV262151:MFZ262151 MPR262151:MPV262151 MZN262151:MZR262151 NJJ262151:NJN262151 NTF262151:NTJ262151 ODB262151:ODF262151 OMX262151:ONB262151 OWT262151:OWX262151 PGP262151:PGT262151 PQL262151:PQP262151 QAH262151:QAL262151 QKD262151:QKH262151 QTZ262151:QUD262151 RDV262151:RDZ262151 RNR262151:RNV262151 RXN262151:RXR262151 SHJ262151:SHN262151 SRF262151:SRJ262151 TBB262151:TBF262151 TKX262151:TLB262151 TUT262151:TUX262151 UEP262151:UET262151 UOL262151:UOP262151 UYH262151:UYL262151 VID262151:VIH262151 VRZ262151:VSD262151 WBV262151:WBZ262151 WLR262151:WLV262151 WVN262151:WVR262151 F327687:J327687 JB327687:JF327687 SX327687:TB327687 ACT327687:ACX327687 AMP327687:AMT327687 AWL327687:AWP327687 BGH327687:BGL327687 BQD327687:BQH327687 BZZ327687:CAD327687 CJV327687:CJZ327687 CTR327687:CTV327687 DDN327687:DDR327687 DNJ327687:DNN327687 DXF327687:DXJ327687 EHB327687:EHF327687 EQX327687:ERB327687 FAT327687:FAX327687 FKP327687:FKT327687 FUL327687:FUP327687 GEH327687:GEL327687 GOD327687:GOH327687 GXZ327687:GYD327687 HHV327687:HHZ327687 HRR327687:HRV327687 IBN327687:IBR327687 ILJ327687:ILN327687 IVF327687:IVJ327687 JFB327687:JFF327687 JOX327687:JPB327687 JYT327687:JYX327687 KIP327687:KIT327687 KSL327687:KSP327687 LCH327687:LCL327687 LMD327687:LMH327687 LVZ327687:LWD327687 MFV327687:MFZ327687 MPR327687:MPV327687 MZN327687:MZR327687 NJJ327687:NJN327687 NTF327687:NTJ327687 ODB327687:ODF327687 OMX327687:ONB327687 OWT327687:OWX327687 PGP327687:PGT327687 PQL327687:PQP327687 QAH327687:QAL327687 QKD327687:QKH327687 QTZ327687:QUD327687 RDV327687:RDZ327687 RNR327687:RNV327687 RXN327687:RXR327687 SHJ327687:SHN327687 SRF327687:SRJ327687 TBB327687:TBF327687 TKX327687:TLB327687 TUT327687:TUX327687 UEP327687:UET327687 UOL327687:UOP327687 UYH327687:UYL327687 VID327687:VIH327687 VRZ327687:VSD327687 WBV327687:WBZ327687 WLR327687:WLV327687 WVN327687:WVR327687 F393223:J393223 JB393223:JF393223 SX393223:TB393223 ACT393223:ACX393223 AMP393223:AMT393223 AWL393223:AWP393223 BGH393223:BGL393223 BQD393223:BQH393223 BZZ393223:CAD393223 CJV393223:CJZ393223 CTR393223:CTV393223 DDN393223:DDR393223 DNJ393223:DNN393223 DXF393223:DXJ393223 EHB393223:EHF393223 EQX393223:ERB393223 FAT393223:FAX393223 FKP393223:FKT393223 FUL393223:FUP393223 GEH393223:GEL393223 GOD393223:GOH393223 GXZ393223:GYD393223 HHV393223:HHZ393223 HRR393223:HRV393223 IBN393223:IBR393223 ILJ393223:ILN393223 IVF393223:IVJ393223 JFB393223:JFF393223 JOX393223:JPB393223 JYT393223:JYX393223 KIP393223:KIT393223 KSL393223:KSP393223 LCH393223:LCL393223 LMD393223:LMH393223 LVZ393223:LWD393223 MFV393223:MFZ393223 MPR393223:MPV393223 MZN393223:MZR393223 NJJ393223:NJN393223 NTF393223:NTJ393223 ODB393223:ODF393223 OMX393223:ONB393223 OWT393223:OWX393223 PGP393223:PGT393223 PQL393223:PQP393223 QAH393223:QAL393223 QKD393223:QKH393223 QTZ393223:QUD393223 RDV393223:RDZ393223 RNR393223:RNV393223 RXN393223:RXR393223 SHJ393223:SHN393223 SRF393223:SRJ393223 TBB393223:TBF393223 TKX393223:TLB393223 TUT393223:TUX393223 UEP393223:UET393223 UOL393223:UOP393223 UYH393223:UYL393223 VID393223:VIH393223 VRZ393223:VSD393223 WBV393223:WBZ393223 WLR393223:WLV393223 WVN393223:WVR393223 F458759:J458759 JB458759:JF458759 SX458759:TB458759 ACT458759:ACX458759 AMP458759:AMT458759 AWL458759:AWP458759 BGH458759:BGL458759 BQD458759:BQH458759 BZZ458759:CAD458759 CJV458759:CJZ458759 CTR458759:CTV458759 DDN458759:DDR458759 DNJ458759:DNN458759 DXF458759:DXJ458759 EHB458759:EHF458759 EQX458759:ERB458759 FAT458759:FAX458759 FKP458759:FKT458759 FUL458759:FUP458759 GEH458759:GEL458759 GOD458759:GOH458759 GXZ458759:GYD458759 HHV458759:HHZ458759 HRR458759:HRV458759 IBN458759:IBR458759 ILJ458759:ILN458759 IVF458759:IVJ458759 JFB458759:JFF458759 JOX458759:JPB458759 JYT458759:JYX458759 KIP458759:KIT458759 KSL458759:KSP458759 LCH458759:LCL458759 LMD458759:LMH458759 LVZ458759:LWD458759 MFV458759:MFZ458759 MPR458759:MPV458759 MZN458759:MZR458759 NJJ458759:NJN458759 NTF458759:NTJ458759 ODB458759:ODF458759 OMX458759:ONB458759 OWT458759:OWX458759 PGP458759:PGT458759 PQL458759:PQP458759 QAH458759:QAL458759 QKD458759:QKH458759 QTZ458759:QUD458759 RDV458759:RDZ458759 RNR458759:RNV458759 RXN458759:RXR458759 SHJ458759:SHN458759 SRF458759:SRJ458759 TBB458759:TBF458759 TKX458759:TLB458759 TUT458759:TUX458759 UEP458759:UET458759 UOL458759:UOP458759 UYH458759:UYL458759 VID458759:VIH458759 VRZ458759:VSD458759 WBV458759:WBZ458759 WLR458759:WLV458759 WVN458759:WVR458759 F524295:J524295 JB524295:JF524295 SX524295:TB524295 ACT524295:ACX524295 AMP524295:AMT524295 AWL524295:AWP524295 BGH524295:BGL524295 BQD524295:BQH524295 BZZ524295:CAD524295 CJV524295:CJZ524295 CTR524295:CTV524295 DDN524295:DDR524295 DNJ524295:DNN524295 DXF524295:DXJ524295 EHB524295:EHF524295 EQX524295:ERB524295 FAT524295:FAX524295 FKP524295:FKT524295 FUL524295:FUP524295 GEH524295:GEL524295 GOD524295:GOH524295 GXZ524295:GYD524295 HHV524295:HHZ524295 HRR524295:HRV524295 IBN524295:IBR524295 ILJ524295:ILN524295 IVF524295:IVJ524295 JFB524295:JFF524295 JOX524295:JPB524295 JYT524295:JYX524295 KIP524295:KIT524295 KSL524295:KSP524295 LCH524295:LCL524295 LMD524295:LMH524295 LVZ524295:LWD524295 MFV524295:MFZ524295 MPR524295:MPV524295 MZN524295:MZR524295 NJJ524295:NJN524295 NTF524295:NTJ524295 ODB524295:ODF524295 OMX524295:ONB524295 OWT524295:OWX524295 PGP524295:PGT524295 PQL524295:PQP524295 QAH524295:QAL524295 QKD524295:QKH524295 QTZ524295:QUD524295 RDV524295:RDZ524295 RNR524295:RNV524295 RXN524295:RXR524295 SHJ524295:SHN524295 SRF524295:SRJ524295 TBB524295:TBF524295 TKX524295:TLB524295 TUT524295:TUX524295 UEP524295:UET524295 UOL524295:UOP524295 UYH524295:UYL524295 VID524295:VIH524295 VRZ524295:VSD524295 WBV524295:WBZ524295 WLR524295:WLV524295 WVN524295:WVR524295 F589831:J589831 JB589831:JF589831 SX589831:TB589831 ACT589831:ACX589831 AMP589831:AMT589831 AWL589831:AWP589831 BGH589831:BGL589831 BQD589831:BQH589831 BZZ589831:CAD589831 CJV589831:CJZ589831 CTR589831:CTV589831 DDN589831:DDR589831 DNJ589831:DNN589831 DXF589831:DXJ589831 EHB589831:EHF589831 EQX589831:ERB589831 FAT589831:FAX589831 FKP589831:FKT589831 FUL589831:FUP589831 GEH589831:GEL589831 GOD589831:GOH589831 GXZ589831:GYD589831 HHV589831:HHZ589831 HRR589831:HRV589831 IBN589831:IBR589831 ILJ589831:ILN589831 IVF589831:IVJ589831 JFB589831:JFF589831 JOX589831:JPB589831 JYT589831:JYX589831 KIP589831:KIT589831 KSL589831:KSP589831 LCH589831:LCL589831 LMD589831:LMH589831 LVZ589831:LWD589831 MFV589831:MFZ589831 MPR589831:MPV589831 MZN589831:MZR589831 NJJ589831:NJN589831 NTF589831:NTJ589831 ODB589831:ODF589831 OMX589831:ONB589831 OWT589831:OWX589831 PGP589831:PGT589831 PQL589831:PQP589831 QAH589831:QAL589831 QKD589831:QKH589831 QTZ589831:QUD589831 RDV589831:RDZ589831 RNR589831:RNV589831 RXN589831:RXR589831 SHJ589831:SHN589831 SRF589831:SRJ589831 TBB589831:TBF589831 TKX589831:TLB589831 TUT589831:TUX589831 UEP589831:UET589831 UOL589831:UOP589831 UYH589831:UYL589831 VID589831:VIH589831 VRZ589831:VSD589831 WBV589831:WBZ589831 WLR589831:WLV589831 WVN589831:WVR589831 F655367:J655367 JB655367:JF655367 SX655367:TB655367 ACT655367:ACX655367 AMP655367:AMT655367 AWL655367:AWP655367 BGH655367:BGL655367 BQD655367:BQH655367 BZZ655367:CAD655367 CJV655367:CJZ655367 CTR655367:CTV655367 DDN655367:DDR655367 DNJ655367:DNN655367 DXF655367:DXJ655367 EHB655367:EHF655367 EQX655367:ERB655367 FAT655367:FAX655367 FKP655367:FKT655367 FUL655367:FUP655367 GEH655367:GEL655367 GOD655367:GOH655367 GXZ655367:GYD655367 HHV655367:HHZ655367 HRR655367:HRV655367 IBN655367:IBR655367 ILJ655367:ILN655367 IVF655367:IVJ655367 JFB655367:JFF655367 JOX655367:JPB655367 JYT655367:JYX655367 KIP655367:KIT655367 KSL655367:KSP655367 LCH655367:LCL655367 LMD655367:LMH655367 LVZ655367:LWD655367 MFV655367:MFZ655367 MPR655367:MPV655367 MZN655367:MZR655367 NJJ655367:NJN655367 NTF655367:NTJ655367 ODB655367:ODF655367 OMX655367:ONB655367 OWT655367:OWX655367 PGP655367:PGT655367 PQL655367:PQP655367 QAH655367:QAL655367 QKD655367:QKH655367 QTZ655367:QUD655367 RDV655367:RDZ655367 RNR655367:RNV655367 RXN655367:RXR655367 SHJ655367:SHN655367 SRF655367:SRJ655367 TBB655367:TBF655367 TKX655367:TLB655367 TUT655367:TUX655367 UEP655367:UET655367 UOL655367:UOP655367 UYH655367:UYL655367 VID655367:VIH655367 VRZ655367:VSD655367 WBV655367:WBZ655367 WLR655367:WLV655367 WVN655367:WVR655367 F720903:J720903 JB720903:JF720903 SX720903:TB720903 ACT720903:ACX720903 AMP720903:AMT720903 AWL720903:AWP720903 BGH720903:BGL720903 BQD720903:BQH720903 BZZ720903:CAD720903 CJV720903:CJZ720903 CTR720903:CTV720903 DDN720903:DDR720903 DNJ720903:DNN720903 DXF720903:DXJ720903 EHB720903:EHF720903 EQX720903:ERB720903 FAT720903:FAX720903 FKP720903:FKT720903 FUL720903:FUP720903 GEH720903:GEL720903 GOD720903:GOH720903 GXZ720903:GYD720903 HHV720903:HHZ720903 HRR720903:HRV720903 IBN720903:IBR720903 ILJ720903:ILN720903 IVF720903:IVJ720903 JFB720903:JFF720903 JOX720903:JPB720903 JYT720903:JYX720903 KIP720903:KIT720903 KSL720903:KSP720903 LCH720903:LCL720903 LMD720903:LMH720903 LVZ720903:LWD720903 MFV720903:MFZ720903 MPR720903:MPV720903 MZN720903:MZR720903 NJJ720903:NJN720903 NTF720903:NTJ720903 ODB720903:ODF720903 OMX720903:ONB720903 OWT720903:OWX720903 PGP720903:PGT720903 PQL720903:PQP720903 QAH720903:QAL720903 QKD720903:QKH720903 QTZ720903:QUD720903 RDV720903:RDZ720903 RNR720903:RNV720903 RXN720903:RXR720903 SHJ720903:SHN720903 SRF720903:SRJ720903 TBB720903:TBF720903 TKX720903:TLB720903 TUT720903:TUX720903 UEP720903:UET720903 UOL720903:UOP720903 UYH720903:UYL720903 VID720903:VIH720903 VRZ720903:VSD720903 WBV720903:WBZ720903 WLR720903:WLV720903 WVN720903:WVR720903 F786439:J786439 JB786439:JF786439 SX786439:TB786439 ACT786439:ACX786439 AMP786439:AMT786439 AWL786439:AWP786439 BGH786439:BGL786439 BQD786439:BQH786439 BZZ786439:CAD786439 CJV786439:CJZ786439 CTR786439:CTV786439 DDN786439:DDR786439 DNJ786439:DNN786439 DXF786439:DXJ786439 EHB786439:EHF786439 EQX786439:ERB786439 FAT786439:FAX786439 FKP786439:FKT786439 FUL786439:FUP786439 GEH786439:GEL786439 GOD786439:GOH786439 GXZ786439:GYD786439 HHV786439:HHZ786439 HRR786439:HRV786439 IBN786439:IBR786439 ILJ786439:ILN786439 IVF786439:IVJ786439 JFB786439:JFF786439 JOX786439:JPB786439 JYT786439:JYX786439 KIP786439:KIT786439 KSL786439:KSP786439 LCH786439:LCL786439 LMD786439:LMH786439 LVZ786439:LWD786439 MFV786439:MFZ786439 MPR786439:MPV786439 MZN786439:MZR786439 NJJ786439:NJN786439 NTF786439:NTJ786439 ODB786439:ODF786439 OMX786439:ONB786439 OWT786439:OWX786439 PGP786439:PGT786439 PQL786439:PQP786439 QAH786439:QAL786439 QKD786439:QKH786439 QTZ786439:QUD786439 RDV786439:RDZ786439 RNR786439:RNV786439 RXN786439:RXR786439 SHJ786439:SHN786439 SRF786439:SRJ786439 TBB786439:TBF786439 TKX786439:TLB786439 TUT786439:TUX786439 UEP786439:UET786439 UOL786439:UOP786439 UYH786439:UYL786439 VID786439:VIH786439 VRZ786439:VSD786439 WBV786439:WBZ786439 WLR786439:WLV786439 WVN786439:WVR786439 F851975:J851975 JB851975:JF851975 SX851975:TB851975 ACT851975:ACX851975 AMP851975:AMT851975 AWL851975:AWP851975 BGH851975:BGL851975 BQD851975:BQH851975 BZZ851975:CAD851975 CJV851975:CJZ851975 CTR851975:CTV851975 DDN851975:DDR851975 DNJ851975:DNN851975 DXF851975:DXJ851975 EHB851975:EHF851975 EQX851975:ERB851975 FAT851975:FAX851975 FKP851975:FKT851975 FUL851975:FUP851975 GEH851975:GEL851975 GOD851975:GOH851975 GXZ851975:GYD851975 HHV851975:HHZ851975 HRR851975:HRV851975 IBN851975:IBR851975 ILJ851975:ILN851975 IVF851975:IVJ851975 JFB851975:JFF851975 JOX851975:JPB851975 JYT851975:JYX851975 KIP851975:KIT851975 KSL851975:KSP851975 LCH851975:LCL851975 LMD851975:LMH851975 LVZ851975:LWD851975 MFV851975:MFZ851975 MPR851975:MPV851975 MZN851975:MZR851975 NJJ851975:NJN851975 NTF851975:NTJ851975 ODB851975:ODF851975 OMX851975:ONB851975 OWT851975:OWX851975 PGP851975:PGT851975 PQL851975:PQP851975 QAH851975:QAL851975 QKD851975:QKH851975 QTZ851975:QUD851975 RDV851975:RDZ851975 RNR851975:RNV851975 RXN851975:RXR851975 SHJ851975:SHN851975 SRF851975:SRJ851975 TBB851975:TBF851975 TKX851975:TLB851975 TUT851975:TUX851975 UEP851975:UET851975 UOL851975:UOP851975 UYH851975:UYL851975 VID851975:VIH851975 VRZ851975:VSD851975 WBV851975:WBZ851975 WLR851975:WLV851975 WVN851975:WVR851975 F917511:J917511 JB917511:JF917511 SX917511:TB917511 ACT917511:ACX917511 AMP917511:AMT917511 AWL917511:AWP917511 BGH917511:BGL917511 BQD917511:BQH917511 BZZ917511:CAD917511 CJV917511:CJZ917511 CTR917511:CTV917511 DDN917511:DDR917511 DNJ917511:DNN917511 DXF917511:DXJ917511 EHB917511:EHF917511 EQX917511:ERB917511 FAT917511:FAX917511 FKP917511:FKT917511 FUL917511:FUP917511 GEH917511:GEL917511 GOD917511:GOH917511 GXZ917511:GYD917511 HHV917511:HHZ917511 HRR917511:HRV917511 IBN917511:IBR917511 ILJ917511:ILN917511 IVF917511:IVJ917511 JFB917511:JFF917511 JOX917511:JPB917511 JYT917511:JYX917511 KIP917511:KIT917511 KSL917511:KSP917511 LCH917511:LCL917511 LMD917511:LMH917511 LVZ917511:LWD917511 MFV917511:MFZ917511 MPR917511:MPV917511 MZN917511:MZR917511 NJJ917511:NJN917511 NTF917511:NTJ917511 ODB917511:ODF917511 OMX917511:ONB917511 OWT917511:OWX917511 PGP917511:PGT917511 PQL917511:PQP917511 QAH917511:QAL917511 QKD917511:QKH917511 QTZ917511:QUD917511 RDV917511:RDZ917511 RNR917511:RNV917511 RXN917511:RXR917511 SHJ917511:SHN917511 SRF917511:SRJ917511 TBB917511:TBF917511 TKX917511:TLB917511 TUT917511:TUX917511 UEP917511:UET917511 UOL917511:UOP917511 UYH917511:UYL917511 VID917511:VIH917511 VRZ917511:VSD917511 WBV917511:WBZ917511 WLR917511:WLV917511 WVN917511:WVR917511 F983047:J983047 JB983047:JF983047 SX983047:TB983047 ACT983047:ACX983047 AMP983047:AMT983047 AWL983047:AWP983047 BGH983047:BGL983047 BQD983047:BQH983047 BZZ983047:CAD983047 CJV983047:CJZ983047 CTR983047:CTV983047 DDN983047:DDR983047 DNJ983047:DNN983047 DXF983047:DXJ983047 EHB983047:EHF983047 EQX983047:ERB983047 FAT983047:FAX983047 FKP983047:FKT983047 FUL983047:FUP983047 GEH983047:GEL983047 GOD983047:GOH983047 GXZ983047:GYD983047 HHV983047:HHZ983047 HRR983047:HRV983047 IBN983047:IBR983047 ILJ983047:ILN983047 IVF983047:IVJ983047 JFB983047:JFF983047 JOX983047:JPB983047 JYT983047:JYX983047 KIP983047:KIT983047 KSL983047:KSP983047 LCH983047:LCL983047 LMD983047:LMH983047 LVZ983047:LWD983047 MFV983047:MFZ983047 MPR983047:MPV983047 MZN983047:MZR983047 NJJ983047:NJN983047 NTF983047:NTJ983047 ODB983047:ODF983047 OMX983047:ONB983047 OWT983047:OWX983047 PGP983047:PGT983047 PQL983047:PQP983047 QAH983047:QAL983047 QKD983047:QKH983047 QTZ983047:QUD983047 RDV983047:RDZ983047 RNR983047:RNV983047 RXN983047:RXR983047 SHJ983047:SHN983047 SRF983047:SRJ983047 TBB983047:TBF983047 TKX983047:TLB983047 TUT983047:TUX983047 UEP983047:UET983047 UOL983047:UOP983047 UYH983047:UYL983047 VID983047:VIH983047 VRZ983047:VSD983047 WBV983047:WBZ983047 WLR983047:WLV983047 WVN983047:WVR983047 L9:M9 JH9:JI9 TD9:TE9 ACZ9:ADA9 AMV9:AMW9 AWR9:AWS9 BGN9:BGO9 BQJ9:BQK9 CAF9:CAG9 CKB9:CKC9 CTX9:CTY9 DDT9:DDU9 DNP9:DNQ9 DXL9:DXM9 EHH9:EHI9 ERD9:ERE9 FAZ9:FBA9 FKV9:FKW9 FUR9:FUS9 GEN9:GEO9 GOJ9:GOK9 GYF9:GYG9 HIB9:HIC9 HRX9:HRY9 IBT9:IBU9 ILP9:ILQ9 IVL9:IVM9 JFH9:JFI9 JPD9:JPE9 JYZ9:JZA9 KIV9:KIW9 KSR9:KSS9 LCN9:LCO9 LMJ9:LMK9 LWF9:LWG9 MGB9:MGC9 MPX9:MPY9 MZT9:MZU9 NJP9:NJQ9 NTL9:NTM9 ODH9:ODI9 OND9:ONE9 OWZ9:OXA9 PGV9:PGW9 PQR9:PQS9 QAN9:QAO9 QKJ9:QKK9 QUF9:QUG9 REB9:REC9 RNX9:RNY9 RXT9:RXU9 SHP9:SHQ9 SRL9:SRM9 TBH9:TBI9 TLD9:TLE9 TUZ9:TVA9 UEV9:UEW9 UOR9:UOS9 UYN9:UYO9 VIJ9:VIK9 VSF9:VSG9 WCB9:WCC9 WLX9:WLY9 WVT9:WVU9 L65543:M65543 JH65543:JI65543 TD65543:TE65543 ACZ65543:ADA65543 AMV65543:AMW65543 AWR65543:AWS65543 BGN65543:BGO65543 BQJ65543:BQK65543 CAF65543:CAG65543 CKB65543:CKC65543 CTX65543:CTY65543 DDT65543:DDU65543 DNP65543:DNQ65543 DXL65543:DXM65543 EHH65543:EHI65543 ERD65543:ERE65543 FAZ65543:FBA65543 FKV65543:FKW65543 FUR65543:FUS65543 GEN65543:GEO65543 GOJ65543:GOK65543 GYF65543:GYG65543 HIB65543:HIC65543 HRX65543:HRY65543 IBT65543:IBU65543 ILP65543:ILQ65543 IVL65543:IVM65543 JFH65543:JFI65543 JPD65543:JPE65543 JYZ65543:JZA65543 KIV65543:KIW65543 KSR65543:KSS65543 LCN65543:LCO65543 LMJ65543:LMK65543 LWF65543:LWG65543 MGB65543:MGC65543 MPX65543:MPY65543 MZT65543:MZU65543 NJP65543:NJQ65543 NTL65543:NTM65543 ODH65543:ODI65543 OND65543:ONE65543 OWZ65543:OXA65543 PGV65543:PGW65543 PQR65543:PQS65543 QAN65543:QAO65543 QKJ65543:QKK65543 QUF65543:QUG65543 REB65543:REC65543 RNX65543:RNY65543 RXT65543:RXU65543 SHP65543:SHQ65543 SRL65543:SRM65543 TBH65543:TBI65543 TLD65543:TLE65543 TUZ65543:TVA65543 UEV65543:UEW65543 UOR65543:UOS65543 UYN65543:UYO65543 VIJ65543:VIK65543 VSF65543:VSG65543 WCB65543:WCC65543 WLX65543:WLY65543 WVT65543:WVU65543 L131079:M131079 JH131079:JI131079 TD131079:TE131079 ACZ131079:ADA131079 AMV131079:AMW131079 AWR131079:AWS131079 BGN131079:BGO131079 BQJ131079:BQK131079 CAF131079:CAG131079 CKB131079:CKC131079 CTX131079:CTY131079 DDT131079:DDU131079 DNP131079:DNQ131079 DXL131079:DXM131079 EHH131079:EHI131079 ERD131079:ERE131079 FAZ131079:FBA131079 FKV131079:FKW131079 FUR131079:FUS131079 GEN131079:GEO131079 GOJ131079:GOK131079 GYF131079:GYG131079 HIB131079:HIC131079 HRX131079:HRY131079 IBT131079:IBU131079 ILP131079:ILQ131079 IVL131079:IVM131079 JFH131079:JFI131079 JPD131079:JPE131079 JYZ131079:JZA131079 KIV131079:KIW131079 KSR131079:KSS131079 LCN131079:LCO131079 LMJ131079:LMK131079 LWF131079:LWG131079 MGB131079:MGC131079 MPX131079:MPY131079 MZT131079:MZU131079 NJP131079:NJQ131079 NTL131079:NTM131079 ODH131079:ODI131079 OND131079:ONE131079 OWZ131079:OXA131079 PGV131079:PGW131079 PQR131079:PQS131079 QAN131079:QAO131079 QKJ131079:QKK131079 QUF131079:QUG131079 REB131079:REC131079 RNX131079:RNY131079 RXT131079:RXU131079 SHP131079:SHQ131079 SRL131079:SRM131079 TBH131079:TBI131079 TLD131079:TLE131079 TUZ131079:TVA131079 UEV131079:UEW131079 UOR131079:UOS131079 UYN131079:UYO131079 VIJ131079:VIK131079 VSF131079:VSG131079 WCB131079:WCC131079 WLX131079:WLY131079 WVT131079:WVU131079 L196615:M196615 JH196615:JI196615 TD196615:TE196615 ACZ196615:ADA196615 AMV196615:AMW196615 AWR196615:AWS196615 BGN196615:BGO196615 BQJ196615:BQK196615 CAF196615:CAG196615 CKB196615:CKC196615 CTX196615:CTY196615 DDT196615:DDU196615 DNP196615:DNQ196615 DXL196615:DXM196615 EHH196615:EHI196615 ERD196615:ERE196615 FAZ196615:FBA196615 FKV196615:FKW196615 FUR196615:FUS196615 GEN196615:GEO196615 GOJ196615:GOK196615 GYF196615:GYG196615 HIB196615:HIC196615 HRX196615:HRY196615 IBT196615:IBU196615 ILP196615:ILQ196615 IVL196615:IVM196615 JFH196615:JFI196615 JPD196615:JPE196615 JYZ196615:JZA196615 KIV196615:KIW196615 KSR196615:KSS196615 LCN196615:LCO196615 LMJ196615:LMK196615 LWF196615:LWG196615 MGB196615:MGC196615 MPX196615:MPY196615 MZT196615:MZU196615 NJP196615:NJQ196615 NTL196615:NTM196615 ODH196615:ODI196615 OND196615:ONE196615 OWZ196615:OXA196615 PGV196615:PGW196615 PQR196615:PQS196615 QAN196615:QAO196615 QKJ196615:QKK196615 QUF196615:QUG196615 REB196615:REC196615 RNX196615:RNY196615 RXT196615:RXU196615 SHP196615:SHQ196615 SRL196615:SRM196615 TBH196615:TBI196615 TLD196615:TLE196615 TUZ196615:TVA196615 UEV196615:UEW196615 UOR196615:UOS196615 UYN196615:UYO196615 VIJ196615:VIK196615 VSF196615:VSG196615 WCB196615:WCC196615 WLX196615:WLY196615 WVT196615:WVU196615 L262151:M262151 JH262151:JI262151 TD262151:TE262151 ACZ262151:ADA262151 AMV262151:AMW262151 AWR262151:AWS262151 BGN262151:BGO262151 BQJ262151:BQK262151 CAF262151:CAG262151 CKB262151:CKC262151 CTX262151:CTY262151 DDT262151:DDU262151 DNP262151:DNQ262151 DXL262151:DXM262151 EHH262151:EHI262151 ERD262151:ERE262151 FAZ262151:FBA262151 FKV262151:FKW262151 FUR262151:FUS262151 GEN262151:GEO262151 GOJ262151:GOK262151 GYF262151:GYG262151 HIB262151:HIC262151 HRX262151:HRY262151 IBT262151:IBU262151 ILP262151:ILQ262151 IVL262151:IVM262151 JFH262151:JFI262151 JPD262151:JPE262151 JYZ262151:JZA262151 KIV262151:KIW262151 KSR262151:KSS262151 LCN262151:LCO262151 LMJ262151:LMK262151 LWF262151:LWG262151 MGB262151:MGC262151 MPX262151:MPY262151 MZT262151:MZU262151 NJP262151:NJQ262151 NTL262151:NTM262151 ODH262151:ODI262151 OND262151:ONE262151 OWZ262151:OXA262151 PGV262151:PGW262151 PQR262151:PQS262151 QAN262151:QAO262151 QKJ262151:QKK262151 QUF262151:QUG262151 REB262151:REC262151 RNX262151:RNY262151 RXT262151:RXU262151 SHP262151:SHQ262151 SRL262151:SRM262151 TBH262151:TBI262151 TLD262151:TLE262151 TUZ262151:TVA262151 UEV262151:UEW262151 UOR262151:UOS262151 UYN262151:UYO262151 VIJ262151:VIK262151 VSF262151:VSG262151 WCB262151:WCC262151 WLX262151:WLY262151 WVT262151:WVU262151 L327687:M327687 JH327687:JI327687 TD327687:TE327687 ACZ327687:ADA327687 AMV327687:AMW327687 AWR327687:AWS327687 BGN327687:BGO327687 BQJ327687:BQK327687 CAF327687:CAG327687 CKB327687:CKC327687 CTX327687:CTY327687 DDT327687:DDU327687 DNP327687:DNQ327687 DXL327687:DXM327687 EHH327687:EHI327687 ERD327687:ERE327687 FAZ327687:FBA327687 FKV327687:FKW327687 FUR327687:FUS327687 GEN327687:GEO327687 GOJ327687:GOK327687 GYF327687:GYG327687 HIB327687:HIC327687 HRX327687:HRY327687 IBT327687:IBU327687 ILP327687:ILQ327687 IVL327687:IVM327687 JFH327687:JFI327687 JPD327687:JPE327687 JYZ327687:JZA327687 KIV327687:KIW327687 KSR327687:KSS327687 LCN327687:LCO327687 LMJ327687:LMK327687 LWF327687:LWG327687 MGB327687:MGC327687 MPX327687:MPY327687 MZT327687:MZU327687 NJP327687:NJQ327687 NTL327687:NTM327687 ODH327687:ODI327687 OND327687:ONE327687 OWZ327687:OXA327687 PGV327687:PGW327687 PQR327687:PQS327687 QAN327687:QAO327687 QKJ327687:QKK327687 QUF327687:QUG327687 REB327687:REC327687 RNX327687:RNY327687 RXT327687:RXU327687 SHP327687:SHQ327687 SRL327687:SRM327687 TBH327687:TBI327687 TLD327687:TLE327687 TUZ327687:TVA327687 UEV327687:UEW327687 UOR327687:UOS327687 UYN327687:UYO327687 VIJ327687:VIK327687 VSF327687:VSG327687 WCB327687:WCC327687 WLX327687:WLY327687 WVT327687:WVU327687 L393223:M393223 JH393223:JI393223 TD393223:TE393223 ACZ393223:ADA393223 AMV393223:AMW393223 AWR393223:AWS393223 BGN393223:BGO393223 BQJ393223:BQK393223 CAF393223:CAG393223 CKB393223:CKC393223 CTX393223:CTY393223 DDT393223:DDU393223 DNP393223:DNQ393223 DXL393223:DXM393223 EHH393223:EHI393223 ERD393223:ERE393223 FAZ393223:FBA393223 FKV393223:FKW393223 FUR393223:FUS393223 GEN393223:GEO393223 GOJ393223:GOK393223 GYF393223:GYG393223 HIB393223:HIC393223 HRX393223:HRY393223 IBT393223:IBU393223 ILP393223:ILQ393223 IVL393223:IVM393223 JFH393223:JFI393223 JPD393223:JPE393223 JYZ393223:JZA393223 KIV393223:KIW393223 KSR393223:KSS393223 LCN393223:LCO393223 LMJ393223:LMK393223 LWF393223:LWG393223 MGB393223:MGC393223 MPX393223:MPY393223 MZT393223:MZU393223 NJP393223:NJQ393223 NTL393223:NTM393223 ODH393223:ODI393223 OND393223:ONE393223 OWZ393223:OXA393223 PGV393223:PGW393223 PQR393223:PQS393223 QAN393223:QAO393223 QKJ393223:QKK393223 QUF393223:QUG393223 REB393223:REC393223 RNX393223:RNY393223 RXT393223:RXU393223 SHP393223:SHQ393223 SRL393223:SRM393223 TBH393223:TBI393223 TLD393223:TLE393223 TUZ393223:TVA393223 UEV393223:UEW393223 UOR393223:UOS393223 UYN393223:UYO393223 VIJ393223:VIK393223 VSF393223:VSG393223 WCB393223:WCC393223 WLX393223:WLY393223 WVT393223:WVU393223 L458759:M458759 JH458759:JI458759 TD458759:TE458759 ACZ458759:ADA458759 AMV458759:AMW458759 AWR458759:AWS458759 BGN458759:BGO458759 BQJ458759:BQK458759 CAF458759:CAG458759 CKB458759:CKC458759 CTX458759:CTY458759 DDT458759:DDU458759 DNP458759:DNQ458759 DXL458759:DXM458759 EHH458759:EHI458759 ERD458759:ERE458759 FAZ458759:FBA458759 FKV458759:FKW458759 FUR458759:FUS458759 GEN458759:GEO458759 GOJ458759:GOK458759 GYF458759:GYG458759 HIB458759:HIC458759 HRX458759:HRY458759 IBT458759:IBU458759 ILP458759:ILQ458759 IVL458759:IVM458759 JFH458759:JFI458759 JPD458759:JPE458759 JYZ458759:JZA458759 KIV458759:KIW458759 KSR458759:KSS458759 LCN458759:LCO458759 LMJ458759:LMK458759 LWF458759:LWG458759 MGB458759:MGC458759 MPX458759:MPY458759 MZT458759:MZU458759 NJP458759:NJQ458759 NTL458759:NTM458759 ODH458759:ODI458759 OND458759:ONE458759 OWZ458759:OXA458759 PGV458759:PGW458759 PQR458759:PQS458759 QAN458759:QAO458759 QKJ458759:QKK458759 QUF458759:QUG458759 REB458759:REC458759 RNX458759:RNY458759 RXT458759:RXU458759 SHP458759:SHQ458759 SRL458759:SRM458759 TBH458759:TBI458759 TLD458759:TLE458759 TUZ458759:TVA458759 UEV458759:UEW458759 UOR458759:UOS458759 UYN458759:UYO458759 VIJ458759:VIK458759 VSF458759:VSG458759 WCB458759:WCC458759 WLX458759:WLY458759 WVT458759:WVU458759 L524295:M524295 JH524295:JI524295 TD524295:TE524295 ACZ524295:ADA524295 AMV524295:AMW524295 AWR524295:AWS524295 BGN524295:BGO524295 BQJ524295:BQK524295 CAF524295:CAG524295 CKB524295:CKC524295 CTX524295:CTY524295 DDT524295:DDU524295 DNP524295:DNQ524295 DXL524295:DXM524295 EHH524295:EHI524295 ERD524295:ERE524295 FAZ524295:FBA524295 FKV524295:FKW524295 FUR524295:FUS524295 GEN524295:GEO524295 GOJ524295:GOK524295 GYF524295:GYG524295 HIB524295:HIC524295 HRX524295:HRY524295 IBT524295:IBU524295 ILP524295:ILQ524295 IVL524295:IVM524295 JFH524295:JFI524295 JPD524295:JPE524295 JYZ524295:JZA524295 KIV524295:KIW524295 KSR524295:KSS524295 LCN524295:LCO524295 LMJ524295:LMK524295 LWF524295:LWG524295 MGB524295:MGC524295 MPX524295:MPY524295 MZT524295:MZU524295 NJP524295:NJQ524295 NTL524295:NTM524295 ODH524295:ODI524295 OND524295:ONE524295 OWZ524295:OXA524295 PGV524295:PGW524295 PQR524295:PQS524295 QAN524295:QAO524295 QKJ524295:QKK524295 QUF524295:QUG524295 REB524295:REC524295 RNX524295:RNY524295 RXT524295:RXU524295 SHP524295:SHQ524295 SRL524295:SRM524295 TBH524295:TBI524295 TLD524295:TLE524295 TUZ524295:TVA524295 UEV524295:UEW524295 UOR524295:UOS524295 UYN524295:UYO524295 VIJ524295:VIK524295 VSF524295:VSG524295 WCB524295:WCC524295 WLX524295:WLY524295 WVT524295:WVU524295 L589831:M589831 JH589831:JI589831 TD589831:TE589831 ACZ589831:ADA589831 AMV589831:AMW589831 AWR589831:AWS589831 BGN589831:BGO589831 BQJ589831:BQK589831 CAF589831:CAG589831 CKB589831:CKC589831 CTX589831:CTY589831 DDT589831:DDU589831 DNP589831:DNQ589831 DXL589831:DXM589831 EHH589831:EHI589831 ERD589831:ERE589831 FAZ589831:FBA589831 FKV589831:FKW589831 FUR589831:FUS589831 GEN589831:GEO589831 GOJ589831:GOK589831 GYF589831:GYG589831 HIB589831:HIC589831 HRX589831:HRY589831 IBT589831:IBU589831 ILP589831:ILQ589831 IVL589831:IVM589831 JFH589831:JFI589831 JPD589831:JPE589831 JYZ589831:JZA589831 KIV589831:KIW589831 KSR589831:KSS589831 LCN589831:LCO589831 LMJ589831:LMK589831 LWF589831:LWG589831 MGB589831:MGC589831 MPX589831:MPY589831 MZT589831:MZU589831 NJP589831:NJQ589831 NTL589831:NTM589831 ODH589831:ODI589831 OND589831:ONE589831 OWZ589831:OXA589831 PGV589831:PGW589831 PQR589831:PQS589831 QAN589831:QAO589831 QKJ589831:QKK589831 QUF589831:QUG589831 REB589831:REC589831 RNX589831:RNY589831 RXT589831:RXU589831 SHP589831:SHQ589831 SRL589831:SRM589831 TBH589831:TBI589831 TLD589831:TLE589831 TUZ589831:TVA589831 UEV589831:UEW589831 UOR589831:UOS589831 UYN589831:UYO589831 VIJ589831:VIK589831 VSF589831:VSG589831 WCB589831:WCC589831 WLX589831:WLY589831 WVT589831:WVU589831 L655367:M655367 JH655367:JI655367 TD655367:TE655367 ACZ655367:ADA655367 AMV655367:AMW655367 AWR655367:AWS655367 BGN655367:BGO655367 BQJ655367:BQK655367 CAF655367:CAG655367 CKB655367:CKC655367 CTX655367:CTY655367 DDT655367:DDU655367 DNP655367:DNQ655367 DXL655367:DXM655367 EHH655367:EHI655367 ERD655367:ERE655367 FAZ655367:FBA655367 FKV655367:FKW655367 FUR655367:FUS655367 GEN655367:GEO655367 GOJ655367:GOK655367 GYF655367:GYG655367 HIB655367:HIC655367 HRX655367:HRY655367 IBT655367:IBU655367 ILP655367:ILQ655367 IVL655367:IVM655367 JFH655367:JFI655367 JPD655367:JPE655367 JYZ655367:JZA655367 KIV655367:KIW655367 KSR655367:KSS655367 LCN655367:LCO655367 LMJ655367:LMK655367 LWF655367:LWG655367 MGB655367:MGC655367 MPX655367:MPY655367 MZT655367:MZU655367 NJP655367:NJQ655367 NTL655367:NTM655367 ODH655367:ODI655367 OND655367:ONE655367 OWZ655367:OXA655367 PGV655367:PGW655367 PQR655367:PQS655367 QAN655367:QAO655367 QKJ655367:QKK655367 QUF655367:QUG655367 REB655367:REC655367 RNX655367:RNY655367 RXT655367:RXU655367 SHP655367:SHQ655367 SRL655367:SRM655367 TBH655367:TBI655367 TLD655367:TLE655367 TUZ655367:TVA655367 UEV655367:UEW655367 UOR655367:UOS655367 UYN655367:UYO655367 VIJ655367:VIK655367 VSF655367:VSG655367 WCB655367:WCC655367 WLX655367:WLY655367 WVT655367:WVU655367 L720903:M720903 JH720903:JI720903 TD720903:TE720903 ACZ720903:ADA720903 AMV720903:AMW720903 AWR720903:AWS720903 BGN720903:BGO720903 BQJ720903:BQK720903 CAF720903:CAG720903 CKB720903:CKC720903 CTX720903:CTY720903 DDT720903:DDU720903 DNP720903:DNQ720903 DXL720903:DXM720903 EHH720903:EHI720903 ERD720903:ERE720903 FAZ720903:FBA720903 FKV720903:FKW720903 FUR720903:FUS720903 GEN720903:GEO720903 GOJ720903:GOK720903 GYF720903:GYG720903 HIB720903:HIC720903 HRX720903:HRY720903 IBT720903:IBU720903 ILP720903:ILQ720903 IVL720903:IVM720903 JFH720903:JFI720903 JPD720903:JPE720903 JYZ720903:JZA720903 KIV720903:KIW720903 KSR720903:KSS720903 LCN720903:LCO720903 LMJ720903:LMK720903 LWF720903:LWG720903 MGB720903:MGC720903 MPX720903:MPY720903 MZT720903:MZU720903 NJP720903:NJQ720903 NTL720903:NTM720903 ODH720903:ODI720903 OND720903:ONE720903 OWZ720903:OXA720903 PGV720903:PGW720903 PQR720903:PQS720903 QAN720903:QAO720903 QKJ720903:QKK720903 QUF720903:QUG720903 REB720903:REC720903 RNX720903:RNY720903 RXT720903:RXU720903 SHP720903:SHQ720903 SRL720903:SRM720903 TBH720903:TBI720903 TLD720903:TLE720903 TUZ720903:TVA720903 UEV720903:UEW720903 UOR720903:UOS720903 UYN720903:UYO720903 VIJ720903:VIK720903 VSF720903:VSG720903 WCB720903:WCC720903 WLX720903:WLY720903 WVT720903:WVU720903 L786439:M786439 JH786439:JI786439 TD786439:TE786439 ACZ786439:ADA786439 AMV786439:AMW786439 AWR786439:AWS786439 BGN786439:BGO786439 BQJ786439:BQK786439 CAF786439:CAG786439 CKB786439:CKC786439 CTX786439:CTY786439 DDT786439:DDU786439 DNP786439:DNQ786439 DXL786439:DXM786439 EHH786439:EHI786439 ERD786439:ERE786439 FAZ786439:FBA786439 FKV786439:FKW786439 FUR786439:FUS786439 GEN786439:GEO786439 GOJ786439:GOK786439 GYF786439:GYG786439 HIB786439:HIC786439 HRX786439:HRY786439 IBT786439:IBU786439 ILP786439:ILQ786439 IVL786439:IVM786439 JFH786439:JFI786439 JPD786439:JPE786439 JYZ786439:JZA786439 KIV786439:KIW786439 KSR786439:KSS786439 LCN786439:LCO786439 LMJ786439:LMK786439 LWF786439:LWG786439 MGB786439:MGC786439 MPX786439:MPY786439 MZT786439:MZU786439 NJP786439:NJQ786439 NTL786439:NTM786439 ODH786439:ODI786439 OND786439:ONE786439 OWZ786439:OXA786439 PGV786439:PGW786439 PQR786439:PQS786439 QAN786439:QAO786439 QKJ786439:QKK786439 QUF786439:QUG786439 REB786439:REC786439 RNX786439:RNY786439 RXT786439:RXU786439 SHP786439:SHQ786439 SRL786439:SRM786439 TBH786439:TBI786439 TLD786439:TLE786439 TUZ786439:TVA786439 UEV786439:UEW786439 UOR786439:UOS786439 UYN786439:UYO786439 VIJ786439:VIK786439 VSF786439:VSG786439 WCB786439:WCC786439 WLX786439:WLY786439 WVT786439:WVU786439 L851975:M851975 JH851975:JI851975 TD851975:TE851975 ACZ851975:ADA851975 AMV851975:AMW851975 AWR851975:AWS851975 BGN851975:BGO851975 BQJ851975:BQK851975 CAF851975:CAG851975 CKB851975:CKC851975 CTX851975:CTY851975 DDT851975:DDU851975 DNP851975:DNQ851975 DXL851975:DXM851975 EHH851975:EHI851975 ERD851975:ERE851975 FAZ851975:FBA851975 FKV851975:FKW851975 FUR851975:FUS851975 GEN851975:GEO851975 GOJ851975:GOK851975 GYF851975:GYG851975 HIB851975:HIC851975 HRX851975:HRY851975 IBT851975:IBU851975 ILP851975:ILQ851975 IVL851975:IVM851975 JFH851975:JFI851975 JPD851975:JPE851975 JYZ851975:JZA851975 KIV851975:KIW851975 KSR851975:KSS851975 LCN851975:LCO851975 LMJ851975:LMK851975 LWF851975:LWG851975 MGB851975:MGC851975 MPX851975:MPY851975 MZT851975:MZU851975 NJP851975:NJQ851975 NTL851975:NTM851975 ODH851975:ODI851975 OND851975:ONE851975 OWZ851975:OXA851975 PGV851975:PGW851975 PQR851975:PQS851975 QAN851975:QAO851975 QKJ851975:QKK851975 QUF851975:QUG851975 REB851975:REC851975 RNX851975:RNY851975 RXT851975:RXU851975 SHP851975:SHQ851975 SRL851975:SRM851975 TBH851975:TBI851975 TLD851975:TLE851975 TUZ851975:TVA851975 UEV851975:UEW851975 UOR851975:UOS851975 UYN851975:UYO851975 VIJ851975:VIK851975 VSF851975:VSG851975 WCB851975:WCC851975 WLX851975:WLY851975 WVT851975:WVU851975 L917511:M917511 JH917511:JI917511 TD917511:TE917511 ACZ917511:ADA917511 AMV917511:AMW917511 AWR917511:AWS917511 BGN917511:BGO917511 BQJ917511:BQK917511 CAF917511:CAG917511 CKB917511:CKC917511 CTX917511:CTY917511 DDT917511:DDU917511 DNP917511:DNQ917511 DXL917511:DXM917511 EHH917511:EHI917511 ERD917511:ERE917511 FAZ917511:FBA917511 FKV917511:FKW917511 FUR917511:FUS917511 GEN917511:GEO917511 GOJ917511:GOK917511 GYF917511:GYG917511 HIB917511:HIC917511 HRX917511:HRY917511 IBT917511:IBU917511 ILP917511:ILQ917511 IVL917511:IVM917511 JFH917511:JFI917511 JPD917511:JPE917511 JYZ917511:JZA917511 KIV917511:KIW917511 KSR917511:KSS917511 LCN917511:LCO917511 LMJ917511:LMK917511 LWF917511:LWG917511 MGB917511:MGC917511 MPX917511:MPY917511 MZT917511:MZU917511 NJP917511:NJQ917511 NTL917511:NTM917511 ODH917511:ODI917511 OND917511:ONE917511 OWZ917511:OXA917511 PGV917511:PGW917511 PQR917511:PQS917511 QAN917511:QAO917511 QKJ917511:QKK917511 QUF917511:QUG917511 REB917511:REC917511 RNX917511:RNY917511 RXT917511:RXU917511 SHP917511:SHQ917511 SRL917511:SRM917511 TBH917511:TBI917511 TLD917511:TLE917511 TUZ917511:TVA917511 UEV917511:UEW917511 UOR917511:UOS917511 UYN917511:UYO917511 VIJ917511:VIK917511 VSF917511:VSG917511 WCB917511:WCC917511 WLX917511:WLY917511 WVT917511:WVU917511 L983047:M983047 JH983047:JI983047 TD983047:TE983047 ACZ983047:ADA983047 AMV983047:AMW983047 AWR983047:AWS983047 BGN983047:BGO983047 BQJ983047:BQK983047 CAF983047:CAG983047 CKB983047:CKC983047 CTX983047:CTY983047 DDT983047:DDU983047 DNP983047:DNQ983047 DXL983047:DXM983047 EHH983047:EHI983047 ERD983047:ERE983047 FAZ983047:FBA983047 FKV983047:FKW983047 FUR983047:FUS983047 GEN983047:GEO983047 GOJ983047:GOK983047 GYF983047:GYG983047 HIB983047:HIC983047 HRX983047:HRY983047 IBT983047:IBU983047 ILP983047:ILQ983047 IVL983047:IVM983047 JFH983047:JFI983047 JPD983047:JPE983047 JYZ983047:JZA983047 KIV983047:KIW983047 KSR983047:KSS983047 LCN983047:LCO983047 LMJ983047:LMK983047 LWF983047:LWG983047 MGB983047:MGC983047 MPX983047:MPY983047 MZT983047:MZU983047 NJP983047:NJQ983047 NTL983047:NTM983047 ODH983047:ODI983047 OND983047:ONE983047 OWZ983047:OXA983047 PGV983047:PGW983047 PQR983047:PQS983047 QAN983047:QAO983047 QKJ983047:QKK983047 QUF983047:QUG983047 REB983047:REC983047 RNX983047:RNY983047 RXT983047:RXU983047 SHP983047:SHQ983047 SRL983047:SRM983047 TBH983047:TBI983047 TLD983047:TLE983047 TUZ983047:TVA983047 UEV983047:UEW983047 UOR983047:UOS983047 UYN983047:UYO983047 VIJ983047:VIK983047 VSF983047:VSG983047 WCB983047:WCC983047 WLX983047:WLY983047 WVT983047:WVU983047"/>
  </dataValidations>
  <pageMargins left="0.78740157480314965" right="0.59055118110236227" top="0.78740157480314965" bottom="0.78740157480314965" header="0.39370078740157483" footer="0.39370078740157483"/>
  <pageSetup paperSize="9" scale="66" firstPageNumber="50" orientation="portrait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I40"/>
  <sheetViews>
    <sheetView view="pageBreakPreview" zoomScale="85" zoomScaleNormal="115" zoomScaleSheetLayoutView="85" workbookViewId="0">
      <selection activeCell="I45" sqref="I45"/>
    </sheetView>
  </sheetViews>
  <sheetFormatPr defaultRowHeight="14.25"/>
  <cols>
    <col min="1" max="1" width="6.375" style="77" customWidth="1"/>
    <col min="2" max="2" width="4.375" style="233" customWidth="1"/>
    <col min="3" max="3" width="4.5" style="233" customWidth="1"/>
    <col min="4" max="4" width="15.625" style="233" customWidth="1"/>
    <col min="5" max="5" width="8.875" style="233" customWidth="1"/>
    <col min="6" max="8" width="20.25" style="230" customWidth="1"/>
    <col min="9" max="9" width="4.625" style="233" customWidth="1"/>
    <col min="10" max="253" width="9" style="77"/>
    <col min="254" max="254" width="6.375" style="77" customWidth="1"/>
    <col min="255" max="255" width="4.375" style="77" customWidth="1"/>
    <col min="256" max="256" width="4.5" style="77" customWidth="1"/>
    <col min="257" max="257" width="15.625" style="77" customWidth="1"/>
    <col min="258" max="258" width="8.875" style="77" customWidth="1"/>
    <col min="259" max="261" width="20.25" style="77" customWidth="1"/>
    <col min="262" max="262" width="4.625" style="77" customWidth="1"/>
    <col min="263" max="509" width="9" style="77"/>
    <col min="510" max="510" width="6.375" style="77" customWidth="1"/>
    <col min="511" max="511" width="4.375" style="77" customWidth="1"/>
    <col min="512" max="512" width="4.5" style="77" customWidth="1"/>
    <col min="513" max="513" width="15.625" style="77" customWidth="1"/>
    <col min="514" max="514" width="8.875" style="77" customWidth="1"/>
    <col min="515" max="517" width="20.25" style="77" customWidth="1"/>
    <col min="518" max="518" width="4.625" style="77" customWidth="1"/>
    <col min="519" max="765" width="9" style="77"/>
    <col min="766" max="766" width="6.375" style="77" customWidth="1"/>
    <col min="767" max="767" width="4.375" style="77" customWidth="1"/>
    <col min="768" max="768" width="4.5" style="77" customWidth="1"/>
    <col min="769" max="769" width="15.625" style="77" customWidth="1"/>
    <col min="770" max="770" width="8.875" style="77" customWidth="1"/>
    <col min="771" max="773" width="20.25" style="77" customWidth="1"/>
    <col min="774" max="774" width="4.625" style="77" customWidth="1"/>
    <col min="775" max="1021" width="9" style="77"/>
    <col min="1022" max="1022" width="6.375" style="77" customWidth="1"/>
    <col min="1023" max="1023" width="4.375" style="77" customWidth="1"/>
    <col min="1024" max="1024" width="4.5" style="77" customWidth="1"/>
    <col min="1025" max="1025" width="15.625" style="77" customWidth="1"/>
    <col min="1026" max="1026" width="8.875" style="77" customWidth="1"/>
    <col min="1027" max="1029" width="20.25" style="77" customWidth="1"/>
    <col min="1030" max="1030" width="4.625" style="77" customWidth="1"/>
    <col min="1031" max="1277" width="9" style="77"/>
    <col min="1278" max="1278" width="6.375" style="77" customWidth="1"/>
    <col min="1279" max="1279" width="4.375" style="77" customWidth="1"/>
    <col min="1280" max="1280" width="4.5" style="77" customWidth="1"/>
    <col min="1281" max="1281" width="15.625" style="77" customWidth="1"/>
    <col min="1282" max="1282" width="8.875" style="77" customWidth="1"/>
    <col min="1283" max="1285" width="20.25" style="77" customWidth="1"/>
    <col min="1286" max="1286" width="4.625" style="77" customWidth="1"/>
    <col min="1287" max="1533" width="9" style="77"/>
    <col min="1534" max="1534" width="6.375" style="77" customWidth="1"/>
    <col min="1535" max="1535" width="4.375" style="77" customWidth="1"/>
    <col min="1536" max="1536" width="4.5" style="77" customWidth="1"/>
    <col min="1537" max="1537" width="15.625" style="77" customWidth="1"/>
    <col min="1538" max="1538" width="8.875" style="77" customWidth="1"/>
    <col min="1539" max="1541" width="20.25" style="77" customWidth="1"/>
    <col min="1542" max="1542" width="4.625" style="77" customWidth="1"/>
    <col min="1543" max="1789" width="9" style="77"/>
    <col min="1790" max="1790" width="6.375" style="77" customWidth="1"/>
    <col min="1791" max="1791" width="4.375" style="77" customWidth="1"/>
    <col min="1792" max="1792" width="4.5" style="77" customWidth="1"/>
    <col min="1793" max="1793" width="15.625" style="77" customWidth="1"/>
    <col min="1794" max="1794" width="8.875" style="77" customWidth="1"/>
    <col min="1795" max="1797" width="20.25" style="77" customWidth="1"/>
    <col min="1798" max="1798" width="4.625" style="77" customWidth="1"/>
    <col min="1799" max="2045" width="9" style="77"/>
    <col min="2046" max="2046" width="6.375" style="77" customWidth="1"/>
    <col min="2047" max="2047" width="4.375" style="77" customWidth="1"/>
    <col min="2048" max="2048" width="4.5" style="77" customWidth="1"/>
    <col min="2049" max="2049" width="15.625" style="77" customWidth="1"/>
    <col min="2050" max="2050" width="8.875" style="77" customWidth="1"/>
    <col min="2051" max="2053" width="20.25" style="77" customWidth="1"/>
    <col min="2054" max="2054" width="4.625" style="77" customWidth="1"/>
    <col min="2055" max="2301" width="9" style="77"/>
    <col min="2302" max="2302" width="6.375" style="77" customWidth="1"/>
    <col min="2303" max="2303" width="4.375" style="77" customWidth="1"/>
    <col min="2304" max="2304" width="4.5" style="77" customWidth="1"/>
    <col min="2305" max="2305" width="15.625" style="77" customWidth="1"/>
    <col min="2306" max="2306" width="8.875" style="77" customWidth="1"/>
    <col min="2307" max="2309" width="20.25" style="77" customWidth="1"/>
    <col min="2310" max="2310" width="4.625" style="77" customWidth="1"/>
    <col min="2311" max="2557" width="9" style="77"/>
    <col min="2558" max="2558" width="6.375" style="77" customWidth="1"/>
    <col min="2559" max="2559" width="4.375" style="77" customWidth="1"/>
    <col min="2560" max="2560" width="4.5" style="77" customWidth="1"/>
    <col min="2561" max="2561" width="15.625" style="77" customWidth="1"/>
    <col min="2562" max="2562" width="8.875" style="77" customWidth="1"/>
    <col min="2563" max="2565" width="20.25" style="77" customWidth="1"/>
    <col min="2566" max="2566" width="4.625" style="77" customWidth="1"/>
    <col min="2567" max="2813" width="9" style="77"/>
    <col min="2814" max="2814" width="6.375" style="77" customWidth="1"/>
    <col min="2815" max="2815" width="4.375" style="77" customWidth="1"/>
    <col min="2816" max="2816" width="4.5" style="77" customWidth="1"/>
    <col min="2817" max="2817" width="15.625" style="77" customWidth="1"/>
    <col min="2818" max="2818" width="8.875" style="77" customWidth="1"/>
    <col min="2819" max="2821" width="20.25" style="77" customWidth="1"/>
    <col min="2822" max="2822" width="4.625" style="77" customWidth="1"/>
    <col min="2823" max="3069" width="9" style="77"/>
    <col min="3070" max="3070" width="6.375" style="77" customWidth="1"/>
    <col min="3071" max="3071" width="4.375" style="77" customWidth="1"/>
    <col min="3072" max="3072" width="4.5" style="77" customWidth="1"/>
    <col min="3073" max="3073" width="15.625" style="77" customWidth="1"/>
    <col min="3074" max="3074" width="8.875" style="77" customWidth="1"/>
    <col min="3075" max="3077" width="20.25" style="77" customWidth="1"/>
    <col min="3078" max="3078" width="4.625" style="77" customWidth="1"/>
    <col min="3079" max="3325" width="9" style="77"/>
    <col min="3326" max="3326" width="6.375" style="77" customWidth="1"/>
    <col min="3327" max="3327" width="4.375" style="77" customWidth="1"/>
    <col min="3328" max="3328" width="4.5" style="77" customWidth="1"/>
    <col min="3329" max="3329" width="15.625" style="77" customWidth="1"/>
    <col min="3330" max="3330" width="8.875" style="77" customWidth="1"/>
    <col min="3331" max="3333" width="20.25" style="77" customWidth="1"/>
    <col min="3334" max="3334" width="4.625" style="77" customWidth="1"/>
    <col min="3335" max="3581" width="9" style="77"/>
    <col min="3582" max="3582" width="6.375" style="77" customWidth="1"/>
    <col min="3583" max="3583" width="4.375" style="77" customWidth="1"/>
    <col min="3584" max="3584" width="4.5" style="77" customWidth="1"/>
    <col min="3585" max="3585" width="15.625" style="77" customWidth="1"/>
    <col min="3586" max="3586" width="8.875" style="77" customWidth="1"/>
    <col min="3587" max="3589" width="20.25" style="77" customWidth="1"/>
    <col min="3590" max="3590" width="4.625" style="77" customWidth="1"/>
    <col min="3591" max="3837" width="9" style="77"/>
    <col min="3838" max="3838" width="6.375" style="77" customWidth="1"/>
    <col min="3839" max="3839" width="4.375" style="77" customWidth="1"/>
    <col min="3840" max="3840" width="4.5" style="77" customWidth="1"/>
    <col min="3841" max="3841" width="15.625" style="77" customWidth="1"/>
    <col min="3842" max="3842" width="8.875" style="77" customWidth="1"/>
    <col min="3843" max="3845" width="20.25" style="77" customWidth="1"/>
    <col min="3846" max="3846" width="4.625" style="77" customWidth="1"/>
    <col min="3847" max="4093" width="9" style="77"/>
    <col min="4094" max="4094" width="6.375" style="77" customWidth="1"/>
    <col min="4095" max="4095" width="4.375" style="77" customWidth="1"/>
    <col min="4096" max="4096" width="4.5" style="77" customWidth="1"/>
    <col min="4097" max="4097" width="15.625" style="77" customWidth="1"/>
    <col min="4098" max="4098" width="8.875" style="77" customWidth="1"/>
    <col min="4099" max="4101" width="20.25" style="77" customWidth="1"/>
    <col min="4102" max="4102" width="4.625" style="77" customWidth="1"/>
    <col min="4103" max="4349" width="9" style="77"/>
    <col min="4350" max="4350" width="6.375" style="77" customWidth="1"/>
    <col min="4351" max="4351" width="4.375" style="77" customWidth="1"/>
    <col min="4352" max="4352" width="4.5" style="77" customWidth="1"/>
    <col min="4353" max="4353" width="15.625" style="77" customWidth="1"/>
    <col min="4354" max="4354" width="8.875" style="77" customWidth="1"/>
    <col min="4355" max="4357" width="20.25" style="77" customWidth="1"/>
    <col min="4358" max="4358" width="4.625" style="77" customWidth="1"/>
    <col min="4359" max="4605" width="9" style="77"/>
    <col min="4606" max="4606" width="6.375" style="77" customWidth="1"/>
    <col min="4607" max="4607" width="4.375" style="77" customWidth="1"/>
    <col min="4608" max="4608" width="4.5" style="77" customWidth="1"/>
    <col min="4609" max="4609" width="15.625" style="77" customWidth="1"/>
    <col min="4610" max="4610" width="8.875" style="77" customWidth="1"/>
    <col min="4611" max="4613" width="20.25" style="77" customWidth="1"/>
    <col min="4614" max="4614" width="4.625" style="77" customWidth="1"/>
    <col min="4615" max="4861" width="9" style="77"/>
    <col min="4862" max="4862" width="6.375" style="77" customWidth="1"/>
    <col min="4863" max="4863" width="4.375" style="77" customWidth="1"/>
    <col min="4864" max="4864" width="4.5" style="77" customWidth="1"/>
    <col min="4865" max="4865" width="15.625" style="77" customWidth="1"/>
    <col min="4866" max="4866" width="8.875" style="77" customWidth="1"/>
    <col min="4867" max="4869" width="20.25" style="77" customWidth="1"/>
    <col min="4870" max="4870" width="4.625" style="77" customWidth="1"/>
    <col min="4871" max="5117" width="9" style="77"/>
    <col min="5118" max="5118" width="6.375" style="77" customWidth="1"/>
    <col min="5119" max="5119" width="4.375" style="77" customWidth="1"/>
    <col min="5120" max="5120" width="4.5" style="77" customWidth="1"/>
    <col min="5121" max="5121" width="15.625" style="77" customWidth="1"/>
    <col min="5122" max="5122" width="8.875" style="77" customWidth="1"/>
    <col min="5123" max="5125" width="20.25" style="77" customWidth="1"/>
    <col min="5126" max="5126" width="4.625" style="77" customWidth="1"/>
    <col min="5127" max="5373" width="9" style="77"/>
    <col min="5374" max="5374" width="6.375" style="77" customWidth="1"/>
    <col min="5375" max="5375" width="4.375" style="77" customWidth="1"/>
    <col min="5376" max="5376" width="4.5" style="77" customWidth="1"/>
    <col min="5377" max="5377" width="15.625" style="77" customWidth="1"/>
    <col min="5378" max="5378" width="8.875" style="77" customWidth="1"/>
    <col min="5379" max="5381" width="20.25" style="77" customWidth="1"/>
    <col min="5382" max="5382" width="4.625" style="77" customWidth="1"/>
    <col min="5383" max="5629" width="9" style="77"/>
    <col min="5630" max="5630" width="6.375" style="77" customWidth="1"/>
    <col min="5631" max="5631" width="4.375" style="77" customWidth="1"/>
    <col min="5632" max="5632" width="4.5" style="77" customWidth="1"/>
    <col min="5633" max="5633" width="15.625" style="77" customWidth="1"/>
    <col min="5634" max="5634" width="8.875" style="77" customWidth="1"/>
    <col min="5635" max="5637" width="20.25" style="77" customWidth="1"/>
    <col min="5638" max="5638" width="4.625" style="77" customWidth="1"/>
    <col min="5639" max="5885" width="9" style="77"/>
    <col min="5886" max="5886" width="6.375" style="77" customWidth="1"/>
    <col min="5887" max="5887" width="4.375" style="77" customWidth="1"/>
    <col min="5888" max="5888" width="4.5" style="77" customWidth="1"/>
    <col min="5889" max="5889" width="15.625" style="77" customWidth="1"/>
    <col min="5890" max="5890" width="8.875" style="77" customWidth="1"/>
    <col min="5891" max="5893" width="20.25" style="77" customWidth="1"/>
    <col min="5894" max="5894" width="4.625" style="77" customWidth="1"/>
    <col min="5895" max="6141" width="9" style="77"/>
    <col min="6142" max="6142" width="6.375" style="77" customWidth="1"/>
    <col min="6143" max="6143" width="4.375" style="77" customWidth="1"/>
    <col min="6144" max="6144" width="4.5" style="77" customWidth="1"/>
    <col min="6145" max="6145" width="15.625" style="77" customWidth="1"/>
    <col min="6146" max="6146" width="8.875" style="77" customWidth="1"/>
    <col min="6147" max="6149" width="20.25" style="77" customWidth="1"/>
    <col min="6150" max="6150" width="4.625" style="77" customWidth="1"/>
    <col min="6151" max="6397" width="9" style="77"/>
    <col min="6398" max="6398" width="6.375" style="77" customWidth="1"/>
    <col min="6399" max="6399" width="4.375" style="77" customWidth="1"/>
    <col min="6400" max="6400" width="4.5" style="77" customWidth="1"/>
    <col min="6401" max="6401" width="15.625" style="77" customWidth="1"/>
    <col min="6402" max="6402" width="8.875" style="77" customWidth="1"/>
    <col min="6403" max="6405" width="20.25" style="77" customWidth="1"/>
    <col min="6406" max="6406" width="4.625" style="77" customWidth="1"/>
    <col min="6407" max="6653" width="9" style="77"/>
    <col min="6654" max="6654" width="6.375" style="77" customWidth="1"/>
    <col min="6655" max="6655" width="4.375" style="77" customWidth="1"/>
    <col min="6656" max="6656" width="4.5" style="77" customWidth="1"/>
    <col min="6657" max="6657" width="15.625" style="77" customWidth="1"/>
    <col min="6658" max="6658" width="8.875" style="77" customWidth="1"/>
    <col min="6659" max="6661" width="20.25" style="77" customWidth="1"/>
    <col min="6662" max="6662" width="4.625" style="77" customWidth="1"/>
    <col min="6663" max="6909" width="9" style="77"/>
    <col min="6910" max="6910" width="6.375" style="77" customWidth="1"/>
    <col min="6911" max="6911" width="4.375" style="77" customWidth="1"/>
    <col min="6912" max="6912" width="4.5" style="77" customWidth="1"/>
    <col min="6913" max="6913" width="15.625" style="77" customWidth="1"/>
    <col min="6914" max="6914" width="8.875" style="77" customWidth="1"/>
    <col min="6915" max="6917" width="20.25" style="77" customWidth="1"/>
    <col min="6918" max="6918" width="4.625" style="77" customWidth="1"/>
    <col min="6919" max="7165" width="9" style="77"/>
    <col min="7166" max="7166" width="6.375" style="77" customWidth="1"/>
    <col min="7167" max="7167" width="4.375" style="77" customWidth="1"/>
    <col min="7168" max="7168" width="4.5" style="77" customWidth="1"/>
    <col min="7169" max="7169" width="15.625" style="77" customWidth="1"/>
    <col min="7170" max="7170" width="8.875" style="77" customWidth="1"/>
    <col min="7171" max="7173" width="20.25" style="77" customWidth="1"/>
    <col min="7174" max="7174" width="4.625" style="77" customWidth="1"/>
    <col min="7175" max="7421" width="9" style="77"/>
    <col min="7422" max="7422" width="6.375" style="77" customWidth="1"/>
    <col min="7423" max="7423" width="4.375" style="77" customWidth="1"/>
    <col min="7424" max="7424" width="4.5" style="77" customWidth="1"/>
    <col min="7425" max="7425" width="15.625" style="77" customWidth="1"/>
    <col min="7426" max="7426" width="8.875" style="77" customWidth="1"/>
    <col min="7427" max="7429" width="20.25" style="77" customWidth="1"/>
    <col min="7430" max="7430" width="4.625" style="77" customWidth="1"/>
    <col min="7431" max="7677" width="9" style="77"/>
    <col min="7678" max="7678" width="6.375" style="77" customWidth="1"/>
    <col min="7679" max="7679" width="4.375" style="77" customWidth="1"/>
    <col min="7680" max="7680" width="4.5" style="77" customWidth="1"/>
    <col min="7681" max="7681" width="15.625" style="77" customWidth="1"/>
    <col min="7682" max="7682" width="8.875" style="77" customWidth="1"/>
    <col min="7683" max="7685" width="20.25" style="77" customWidth="1"/>
    <col min="7686" max="7686" width="4.625" style="77" customWidth="1"/>
    <col min="7687" max="7933" width="9" style="77"/>
    <col min="7934" max="7934" width="6.375" style="77" customWidth="1"/>
    <col min="7935" max="7935" width="4.375" style="77" customWidth="1"/>
    <col min="7936" max="7936" width="4.5" style="77" customWidth="1"/>
    <col min="7937" max="7937" width="15.625" style="77" customWidth="1"/>
    <col min="7938" max="7938" width="8.875" style="77" customWidth="1"/>
    <col min="7939" max="7941" width="20.25" style="77" customWidth="1"/>
    <col min="7942" max="7942" width="4.625" style="77" customWidth="1"/>
    <col min="7943" max="8189" width="9" style="77"/>
    <col min="8190" max="8190" width="6.375" style="77" customWidth="1"/>
    <col min="8191" max="8191" width="4.375" style="77" customWidth="1"/>
    <col min="8192" max="8192" width="4.5" style="77" customWidth="1"/>
    <col min="8193" max="8193" width="15.625" style="77" customWidth="1"/>
    <col min="8194" max="8194" width="8.875" style="77" customWidth="1"/>
    <col min="8195" max="8197" width="20.25" style="77" customWidth="1"/>
    <col min="8198" max="8198" width="4.625" style="77" customWidth="1"/>
    <col min="8199" max="8445" width="9" style="77"/>
    <col min="8446" max="8446" width="6.375" style="77" customWidth="1"/>
    <col min="8447" max="8447" width="4.375" style="77" customWidth="1"/>
    <col min="8448" max="8448" width="4.5" style="77" customWidth="1"/>
    <col min="8449" max="8449" width="15.625" style="77" customWidth="1"/>
    <col min="8450" max="8450" width="8.875" style="77" customWidth="1"/>
    <col min="8451" max="8453" width="20.25" style="77" customWidth="1"/>
    <col min="8454" max="8454" width="4.625" style="77" customWidth="1"/>
    <col min="8455" max="8701" width="9" style="77"/>
    <col min="8702" max="8702" width="6.375" style="77" customWidth="1"/>
    <col min="8703" max="8703" width="4.375" style="77" customWidth="1"/>
    <col min="8704" max="8704" width="4.5" style="77" customWidth="1"/>
    <col min="8705" max="8705" width="15.625" style="77" customWidth="1"/>
    <col min="8706" max="8706" width="8.875" style="77" customWidth="1"/>
    <col min="8707" max="8709" width="20.25" style="77" customWidth="1"/>
    <col min="8710" max="8710" width="4.625" style="77" customWidth="1"/>
    <col min="8711" max="8957" width="9" style="77"/>
    <col min="8958" max="8958" width="6.375" style="77" customWidth="1"/>
    <col min="8959" max="8959" width="4.375" style="77" customWidth="1"/>
    <col min="8960" max="8960" width="4.5" style="77" customWidth="1"/>
    <col min="8961" max="8961" width="15.625" style="77" customWidth="1"/>
    <col min="8962" max="8962" width="8.875" style="77" customWidth="1"/>
    <col min="8963" max="8965" width="20.25" style="77" customWidth="1"/>
    <col min="8966" max="8966" width="4.625" style="77" customWidth="1"/>
    <col min="8967" max="9213" width="9" style="77"/>
    <col min="9214" max="9214" width="6.375" style="77" customWidth="1"/>
    <col min="9215" max="9215" width="4.375" style="77" customWidth="1"/>
    <col min="9216" max="9216" width="4.5" style="77" customWidth="1"/>
    <col min="9217" max="9217" width="15.625" style="77" customWidth="1"/>
    <col min="9218" max="9218" width="8.875" style="77" customWidth="1"/>
    <col min="9219" max="9221" width="20.25" style="77" customWidth="1"/>
    <col min="9222" max="9222" width="4.625" style="77" customWidth="1"/>
    <col min="9223" max="9469" width="9" style="77"/>
    <col min="9470" max="9470" width="6.375" style="77" customWidth="1"/>
    <col min="9471" max="9471" width="4.375" style="77" customWidth="1"/>
    <col min="9472" max="9472" width="4.5" style="77" customWidth="1"/>
    <col min="9473" max="9473" width="15.625" style="77" customWidth="1"/>
    <col min="9474" max="9474" width="8.875" style="77" customWidth="1"/>
    <col min="9475" max="9477" width="20.25" style="77" customWidth="1"/>
    <col min="9478" max="9478" width="4.625" style="77" customWidth="1"/>
    <col min="9479" max="9725" width="9" style="77"/>
    <col min="9726" max="9726" width="6.375" style="77" customWidth="1"/>
    <col min="9727" max="9727" width="4.375" style="77" customWidth="1"/>
    <col min="9728" max="9728" width="4.5" style="77" customWidth="1"/>
    <col min="9729" max="9729" width="15.625" style="77" customWidth="1"/>
    <col min="9730" max="9730" width="8.875" style="77" customWidth="1"/>
    <col min="9731" max="9733" width="20.25" style="77" customWidth="1"/>
    <col min="9734" max="9734" width="4.625" style="77" customWidth="1"/>
    <col min="9735" max="9981" width="9" style="77"/>
    <col min="9982" max="9982" width="6.375" style="77" customWidth="1"/>
    <col min="9983" max="9983" width="4.375" style="77" customWidth="1"/>
    <col min="9984" max="9984" width="4.5" style="77" customWidth="1"/>
    <col min="9985" max="9985" width="15.625" style="77" customWidth="1"/>
    <col min="9986" max="9986" width="8.875" style="77" customWidth="1"/>
    <col min="9987" max="9989" width="20.25" style="77" customWidth="1"/>
    <col min="9990" max="9990" width="4.625" style="77" customWidth="1"/>
    <col min="9991" max="10237" width="9" style="77"/>
    <col min="10238" max="10238" width="6.375" style="77" customWidth="1"/>
    <col min="10239" max="10239" width="4.375" style="77" customWidth="1"/>
    <col min="10240" max="10240" width="4.5" style="77" customWidth="1"/>
    <col min="10241" max="10241" width="15.625" style="77" customWidth="1"/>
    <col min="10242" max="10242" width="8.875" style="77" customWidth="1"/>
    <col min="10243" max="10245" width="20.25" style="77" customWidth="1"/>
    <col min="10246" max="10246" width="4.625" style="77" customWidth="1"/>
    <col min="10247" max="10493" width="9" style="77"/>
    <col min="10494" max="10494" width="6.375" style="77" customWidth="1"/>
    <col min="10495" max="10495" width="4.375" style="77" customWidth="1"/>
    <col min="10496" max="10496" width="4.5" style="77" customWidth="1"/>
    <col min="10497" max="10497" width="15.625" style="77" customWidth="1"/>
    <col min="10498" max="10498" width="8.875" style="77" customWidth="1"/>
    <col min="10499" max="10501" width="20.25" style="77" customWidth="1"/>
    <col min="10502" max="10502" width="4.625" style="77" customWidth="1"/>
    <col min="10503" max="10749" width="9" style="77"/>
    <col min="10750" max="10750" width="6.375" style="77" customWidth="1"/>
    <col min="10751" max="10751" width="4.375" style="77" customWidth="1"/>
    <col min="10752" max="10752" width="4.5" style="77" customWidth="1"/>
    <col min="10753" max="10753" width="15.625" style="77" customWidth="1"/>
    <col min="10754" max="10754" width="8.875" style="77" customWidth="1"/>
    <col min="10755" max="10757" width="20.25" style="77" customWidth="1"/>
    <col min="10758" max="10758" width="4.625" style="77" customWidth="1"/>
    <col min="10759" max="11005" width="9" style="77"/>
    <col min="11006" max="11006" width="6.375" style="77" customWidth="1"/>
    <col min="11007" max="11007" width="4.375" style="77" customWidth="1"/>
    <col min="11008" max="11008" width="4.5" style="77" customWidth="1"/>
    <col min="11009" max="11009" width="15.625" style="77" customWidth="1"/>
    <col min="11010" max="11010" width="8.875" style="77" customWidth="1"/>
    <col min="11011" max="11013" width="20.25" style="77" customWidth="1"/>
    <col min="11014" max="11014" width="4.625" style="77" customWidth="1"/>
    <col min="11015" max="11261" width="9" style="77"/>
    <col min="11262" max="11262" width="6.375" style="77" customWidth="1"/>
    <col min="11263" max="11263" width="4.375" style="77" customWidth="1"/>
    <col min="11264" max="11264" width="4.5" style="77" customWidth="1"/>
    <col min="11265" max="11265" width="15.625" style="77" customWidth="1"/>
    <col min="11266" max="11266" width="8.875" style="77" customWidth="1"/>
    <col min="11267" max="11269" width="20.25" style="77" customWidth="1"/>
    <col min="11270" max="11270" width="4.625" style="77" customWidth="1"/>
    <col min="11271" max="11517" width="9" style="77"/>
    <col min="11518" max="11518" width="6.375" style="77" customWidth="1"/>
    <col min="11519" max="11519" width="4.375" style="77" customWidth="1"/>
    <col min="11520" max="11520" width="4.5" style="77" customWidth="1"/>
    <col min="11521" max="11521" width="15.625" style="77" customWidth="1"/>
    <col min="11522" max="11522" width="8.875" style="77" customWidth="1"/>
    <col min="11523" max="11525" width="20.25" style="77" customWidth="1"/>
    <col min="11526" max="11526" width="4.625" style="77" customWidth="1"/>
    <col min="11527" max="11773" width="9" style="77"/>
    <col min="11774" max="11774" width="6.375" style="77" customWidth="1"/>
    <col min="11775" max="11775" width="4.375" style="77" customWidth="1"/>
    <col min="11776" max="11776" width="4.5" style="77" customWidth="1"/>
    <col min="11777" max="11777" width="15.625" style="77" customWidth="1"/>
    <col min="11778" max="11778" width="8.875" style="77" customWidth="1"/>
    <col min="11779" max="11781" width="20.25" style="77" customWidth="1"/>
    <col min="11782" max="11782" width="4.625" style="77" customWidth="1"/>
    <col min="11783" max="12029" width="9" style="77"/>
    <col min="12030" max="12030" width="6.375" style="77" customWidth="1"/>
    <col min="12031" max="12031" width="4.375" style="77" customWidth="1"/>
    <col min="12032" max="12032" width="4.5" style="77" customWidth="1"/>
    <col min="12033" max="12033" width="15.625" style="77" customWidth="1"/>
    <col min="12034" max="12034" width="8.875" style="77" customWidth="1"/>
    <col min="12035" max="12037" width="20.25" style="77" customWidth="1"/>
    <col min="12038" max="12038" width="4.625" style="77" customWidth="1"/>
    <col min="12039" max="12285" width="9" style="77"/>
    <col min="12286" max="12286" width="6.375" style="77" customWidth="1"/>
    <col min="12287" max="12287" width="4.375" style="77" customWidth="1"/>
    <col min="12288" max="12288" width="4.5" style="77" customWidth="1"/>
    <col min="12289" max="12289" width="15.625" style="77" customWidth="1"/>
    <col min="12290" max="12290" width="8.875" style="77" customWidth="1"/>
    <col min="12291" max="12293" width="20.25" style="77" customWidth="1"/>
    <col min="12294" max="12294" width="4.625" style="77" customWidth="1"/>
    <col min="12295" max="12541" width="9" style="77"/>
    <col min="12542" max="12542" width="6.375" style="77" customWidth="1"/>
    <col min="12543" max="12543" width="4.375" style="77" customWidth="1"/>
    <col min="12544" max="12544" width="4.5" style="77" customWidth="1"/>
    <col min="12545" max="12545" width="15.625" style="77" customWidth="1"/>
    <col min="12546" max="12546" width="8.875" style="77" customWidth="1"/>
    <col min="12547" max="12549" width="20.25" style="77" customWidth="1"/>
    <col min="12550" max="12550" width="4.625" style="77" customWidth="1"/>
    <col min="12551" max="12797" width="9" style="77"/>
    <col min="12798" max="12798" width="6.375" style="77" customWidth="1"/>
    <col min="12799" max="12799" width="4.375" style="77" customWidth="1"/>
    <col min="12800" max="12800" width="4.5" style="77" customWidth="1"/>
    <col min="12801" max="12801" width="15.625" style="77" customWidth="1"/>
    <col min="12802" max="12802" width="8.875" style="77" customWidth="1"/>
    <col min="12803" max="12805" width="20.25" style="77" customWidth="1"/>
    <col min="12806" max="12806" width="4.625" style="77" customWidth="1"/>
    <col min="12807" max="13053" width="9" style="77"/>
    <col min="13054" max="13054" width="6.375" style="77" customWidth="1"/>
    <col min="13055" max="13055" width="4.375" style="77" customWidth="1"/>
    <col min="13056" max="13056" width="4.5" style="77" customWidth="1"/>
    <col min="13057" max="13057" width="15.625" style="77" customWidth="1"/>
    <col min="13058" max="13058" width="8.875" style="77" customWidth="1"/>
    <col min="13059" max="13061" width="20.25" style="77" customWidth="1"/>
    <col min="13062" max="13062" width="4.625" style="77" customWidth="1"/>
    <col min="13063" max="13309" width="9" style="77"/>
    <col min="13310" max="13310" width="6.375" style="77" customWidth="1"/>
    <col min="13311" max="13311" width="4.375" style="77" customWidth="1"/>
    <col min="13312" max="13312" width="4.5" style="77" customWidth="1"/>
    <col min="13313" max="13313" width="15.625" style="77" customWidth="1"/>
    <col min="13314" max="13314" width="8.875" style="77" customWidth="1"/>
    <col min="13315" max="13317" width="20.25" style="77" customWidth="1"/>
    <col min="13318" max="13318" width="4.625" style="77" customWidth="1"/>
    <col min="13319" max="13565" width="9" style="77"/>
    <col min="13566" max="13566" width="6.375" style="77" customWidth="1"/>
    <col min="13567" max="13567" width="4.375" style="77" customWidth="1"/>
    <col min="13568" max="13568" width="4.5" style="77" customWidth="1"/>
    <col min="13569" max="13569" width="15.625" style="77" customWidth="1"/>
    <col min="13570" max="13570" width="8.875" style="77" customWidth="1"/>
    <col min="13571" max="13573" width="20.25" style="77" customWidth="1"/>
    <col min="13574" max="13574" width="4.625" style="77" customWidth="1"/>
    <col min="13575" max="13821" width="9" style="77"/>
    <col min="13822" max="13822" width="6.375" style="77" customWidth="1"/>
    <col min="13823" max="13823" width="4.375" style="77" customWidth="1"/>
    <col min="13824" max="13824" width="4.5" style="77" customWidth="1"/>
    <col min="13825" max="13825" width="15.625" style="77" customWidth="1"/>
    <col min="13826" max="13826" width="8.875" style="77" customWidth="1"/>
    <col min="13827" max="13829" width="20.25" style="77" customWidth="1"/>
    <col min="13830" max="13830" width="4.625" style="77" customWidth="1"/>
    <col min="13831" max="14077" width="9" style="77"/>
    <col min="14078" max="14078" width="6.375" style="77" customWidth="1"/>
    <col min="14079" max="14079" width="4.375" style="77" customWidth="1"/>
    <col min="14080" max="14080" width="4.5" style="77" customWidth="1"/>
    <col min="14081" max="14081" width="15.625" style="77" customWidth="1"/>
    <col min="14082" max="14082" width="8.875" style="77" customWidth="1"/>
    <col min="14083" max="14085" width="20.25" style="77" customWidth="1"/>
    <col min="14086" max="14086" width="4.625" style="77" customWidth="1"/>
    <col min="14087" max="14333" width="9" style="77"/>
    <col min="14334" max="14334" width="6.375" style="77" customWidth="1"/>
    <col min="14335" max="14335" width="4.375" style="77" customWidth="1"/>
    <col min="14336" max="14336" width="4.5" style="77" customWidth="1"/>
    <col min="14337" max="14337" width="15.625" style="77" customWidth="1"/>
    <col min="14338" max="14338" width="8.875" style="77" customWidth="1"/>
    <col min="14339" max="14341" width="20.25" style="77" customWidth="1"/>
    <col min="14342" max="14342" width="4.625" style="77" customWidth="1"/>
    <col min="14343" max="14589" width="9" style="77"/>
    <col min="14590" max="14590" width="6.375" style="77" customWidth="1"/>
    <col min="14591" max="14591" width="4.375" style="77" customWidth="1"/>
    <col min="14592" max="14592" width="4.5" style="77" customWidth="1"/>
    <col min="14593" max="14593" width="15.625" style="77" customWidth="1"/>
    <col min="14594" max="14594" width="8.875" style="77" customWidth="1"/>
    <col min="14595" max="14597" width="20.25" style="77" customWidth="1"/>
    <col min="14598" max="14598" width="4.625" style="77" customWidth="1"/>
    <col min="14599" max="14845" width="9" style="77"/>
    <col min="14846" max="14846" width="6.375" style="77" customWidth="1"/>
    <col min="14847" max="14847" width="4.375" style="77" customWidth="1"/>
    <col min="14848" max="14848" width="4.5" style="77" customWidth="1"/>
    <col min="14849" max="14849" width="15.625" style="77" customWidth="1"/>
    <col min="14850" max="14850" width="8.875" style="77" customWidth="1"/>
    <col min="14851" max="14853" width="20.25" style="77" customWidth="1"/>
    <col min="14854" max="14854" width="4.625" style="77" customWidth="1"/>
    <col min="14855" max="15101" width="9" style="77"/>
    <col min="15102" max="15102" width="6.375" style="77" customWidth="1"/>
    <col min="15103" max="15103" width="4.375" style="77" customWidth="1"/>
    <col min="15104" max="15104" width="4.5" style="77" customWidth="1"/>
    <col min="15105" max="15105" width="15.625" style="77" customWidth="1"/>
    <col min="15106" max="15106" width="8.875" style="77" customWidth="1"/>
    <col min="15107" max="15109" width="20.25" style="77" customWidth="1"/>
    <col min="15110" max="15110" width="4.625" style="77" customWidth="1"/>
    <col min="15111" max="15357" width="9" style="77"/>
    <col min="15358" max="15358" width="6.375" style="77" customWidth="1"/>
    <col min="15359" max="15359" width="4.375" style="77" customWidth="1"/>
    <col min="15360" max="15360" width="4.5" style="77" customWidth="1"/>
    <col min="15361" max="15361" width="15.625" style="77" customWidth="1"/>
    <col min="15362" max="15362" width="8.875" style="77" customWidth="1"/>
    <col min="15363" max="15365" width="20.25" style="77" customWidth="1"/>
    <col min="15366" max="15366" width="4.625" style="77" customWidth="1"/>
    <col min="15367" max="15613" width="9" style="77"/>
    <col min="15614" max="15614" width="6.375" style="77" customWidth="1"/>
    <col min="15615" max="15615" width="4.375" style="77" customWidth="1"/>
    <col min="15616" max="15616" width="4.5" style="77" customWidth="1"/>
    <col min="15617" max="15617" width="15.625" style="77" customWidth="1"/>
    <col min="15618" max="15618" width="8.875" style="77" customWidth="1"/>
    <col min="15619" max="15621" width="20.25" style="77" customWidth="1"/>
    <col min="15622" max="15622" width="4.625" style="77" customWidth="1"/>
    <col min="15623" max="15869" width="9" style="77"/>
    <col min="15870" max="15870" width="6.375" style="77" customWidth="1"/>
    <col min="15871" max="15871" width="4.375" style="77" customWidth="1"/>
    <col min="15872" max="15872" width="4.5" style="77" customWidth="1"/>
    <col min="15873" max="15873" width="15.625" style="77" customWidth="1"/>
    <col min="15874" max="15874" width="8.875" style="77" customWidth="1"/>
    <col min="15875" max="15877" width="20.25" style="77" customWidth="1"/>
    <col min="15878" max="15878" width="4.625" style="77" customWidth="1"/>
    <col min="15879" max="16125" width="9" style="77"/>
    <col min="16126" max="16126" width="6.375" style="77" customWidth="1"/>
    <col min="16127" max="16127" width="4.375" style="77" customWidth="1"/>
    <col min="16128" max="16128" width="4.5" style="77" customWidth="1"/>
    <col min="16129" max="16129" width="15.625" style="77" customWidth="1"/>
    <col min="16130" max="16130" width="8.875" style="77" customWidth="1"/>
    <col min="16131" max="16133" width="20.25" style="77" customWidth="1"/>
    <col min="16134" max="16134" width="4.625" style="77" customWidth="1"/>
    <col min="16135" max="16384" width="9" style="77"/>
  </cols>
  <sheetData>
    <row r="3" spans="2:9">
      <c r="C3" s="233" t="s">
        <v>217</v>
      </c>
    </row>
    <row r="4" spans="2:9" ht="9.75" customHeight="1"/>
    <row r="5" spans="2:9">
      <c r="C5" s="233" t="s">
        <v>216</v>
      </c>
    </row>
    <row r="6" spans="2:9" ht="15" thickBot="1">
      <c r="B6" s="269"/>
      <c r="C6" s="259"/>
      <c r="D6" s="259"/>
      <c r="E6" s="259"/>
      <c r="F6" s="258"/>
      <c r="G6" s="258"/>
      <c r="H6" s="257" t="s">
        <v>189</v>
      </c>
    </row>
    <row r="7" spans="2:9" s="273" customFormat="1" ht="21" customHeight="1">
      <c r="B7" s="276"/>
      <c r="C7" s="256"/>
      <c r="D7" s="255"/>
      <c r="E7" s="254"/>
      <c r="F7" s="279"/>
      <c r="G7" s="457" t="s">
        <v>188</v>
      </c>
      <c r="H7" s="458"/>
      <c r="I7" s="274"/>
    </row>
    <row r="8" spans="2:9" s="273" customFormat="1" ht="21" customHeight="1">
      <c r="B8" s="276"/>
      <c r="C8" s="459" t="s">
        <v>215</v>
      </c>
      <c r="D8" s="460"/>
      <c r="E8" s="278" t="s">
        <v>214</v>
      </c>
      <c r="F8" s="277" t="s">
        <v>186</v>
      </c>
      <c r="G8" s="252" t="s">
        <v>185</v>
      </c>
      <c r="H8" s="251" t="s">
        <v>184</v>
      </c>
      <c r="I8" s="274"/>
    </row>
    <row r="9" spans="2:9" s="273" customFormat="1" ht="21" customHeight="1">
      <c r="B9" s="276"/>
      <c r="C9" s="250"/>
      <c r="D9" s="249"/>
      <c r="E9" s="248"/>
      <c r="F9" s="275"/>
      <c r="G9" s="246"/>
      <c r="H9" s="245"/>
      <c r="I9" s="274"/>
    </row>
    <row r="10" spans="2:9" ht="21" customHeight="1">
      <c r="B10" s="269"/>
      <c r="C10" s="463" t="s">
        <v>213</v>
      </c>
      <c r="D10" s="464"/>
      <c r="E10" s="264">
        <v>52</v>
      </c>
      <c r="F10" s="265">
        <f t="shared" ref="F10:F27" si="0">G10+H10</f>
        <v>6886</v>
      </c>
      <c r="G10" s="264">
        <v>5236</v>
      </c>
      <c r="H10" s="263">
        <v>1650</v>
      </c>
      <c r="I10" s="260"/>
    </row>
    <row r="11" spans="2:9" ht="21" customHeight="1">
      <c r="B11" s="269"/>
      <c r="C11" s="463" t="s">
        <v>212</v>
      </c>
      <c r="D11" s="464"/>
      <c r="E11" s="264">
        <v>84</v>
      </c>
      <c r="F11" s="265">
        <f t="shared" si="0"/>
        <v>9438</v>
      </c>
      <c r="G11" s="264">
        <v>1112</v>
      </c>
      <c r="H11" s="263">
        <v>8326</v>
      </c>
      <c r="I11" s="260"/>
    </row>
    <row r="12" spans="2:9" ht="21" customHeight="1">
      <c r="B12" s="269"/>
      <c r="C12" s="463" t="s">
        <v>211</v>
      </c>
      <c r="D12" s="464"/>
      <c r="E12" s="264">
        <v>5</v>
      </c>
      <c r="F12" s="265">
        <f t="shared" si="0"/>
        <v>435</v>
      </c>
      <c r="G12" s="264">
        <v>411</v>
      </c>
      <c r="H12" s="263">
        <v>24</v>
      </c>
      <c r="I12" s="260"/>
    </row>
    <row r="13" spans="2:9" ht="21" customHeight="1">
      <c r="B13" s="269"/>
      <c r="C13" s="463" t="s">
        <v>210</v>
      </c>
      <c r="D13" s="464"/>
      <c r="E13" s="264">
        <v>4</v>
      </c>
      <c r="F13" s="265">
        <f t="shared" si="0"/>
        <v>466</v>
      </c>
      <c r="G13" s="264">
        <v>466</v>
      </c>
      <c r="H13" s="263">
        <v>0</v>
      </c>
      <c r="I13" s="260"/>
    </row>
    <row r="14" spans="2:9" ht="21" customHeight="1">
      <c r="B14" s="269"/>
      <c r="C14" s="463" t="s">
        <v>209</v>
      </c>
      <c r="D14" s="464"/>
      <c r="E14" s="264">
        <v>11</v>
      </c>
      <c r="F14" s="265">
        <f t="shared" si="0"/>
        <v>149</v>
      </c>
      <c r="G14" s="264">
        <v>0</v>
      </c>
      <c r="H14" s="263">
        <v>149</v>
      </c>
      <c r="I14" s="260"/>
    </row>
    <row r="15" spans="2:9" ht="21" customHeight="1">
      <c r="B15" s="269"/>
      <c r="C15" s="272" t="s">
        <v>208</v>
      </c>
      <c r="D15" s="270" t="s">
        <v>207</v>
      </c>
      <c r="E15" s="264">
        <v>0</v>
      </c>
      <c r="F15" s="265">
        <f t="shared" si="0"/>
        <v>0</v>
      </c>
      <c r="G15" s="264">
        <v>0</v>
      </c>
      <c r="H15" s="263">
        <v>0</v>
      </c>
      <c r="I15" s="260"/>
    </row>
    <row r="16" spans="2:9" ht="21" customHeight="1">
      <c r="B16" s="269"/>
      <c r="C16" s="271" t="s">
        <v>206</v>
      </c>
      <c r="D16" s="270" t="s">
        <v>205</v>
      </c>
      <c r="E16" s="264">
        <v>11</v>
      </c>
      <c r="F16" s="265">
        <f t="shared" si="0"/>
        <v>149</v>
      </c>
      <c r="G16" s="264">
        <v>0</v>
      </c>
      <c r="H16" s="263">
        <v>149</v>
      </c>
      <c r="I16" s="260"/>
    </row>
    <row r="17" spans="2:9" ht="21" customHeight="1">
      <c r="B17" s="269"/>
      <c r="C17" s="463" t="s">
        <v>204</v>
      </c>
      <c r="D17" s="464"/>
      <c r="E17" s="264">
        <v>3</v>
      </c>
      <c r="F17" s="265">
        <f t="shared" si="0"/>
        <v>175</v>
      </c>
      <c r="G17" s="264">
        <v>0</v>
      </c>
      <c r="H17" s="263">
        <v>175</v>
      </c>
      <c r="I17" s="260"/>
    </row>
    <row r="18" spans="2:9" ht="21" customHeight="1">
      <c r="B18" s="269"/>
      <c r="C18" s="463" t="s">
        <v>203</v>
      </c>
      <c r="D18" s="464"/>
      <c r="E18" s="264">
        <v>74</v>
      </c>
      <c r="F18" s="265">
        <f t="shared" si="0"/>
        <v>6395</v>
      </c>
      <c r="G18" s="264">
        <v>4445</v>
      </c>
      <c r="H18" s="263">
        <v>1950</v>
      </c>
      <c r="I18" s="260"/>
    </row>
    <row r="19" spans="2:9" ht="21" customHeight="1">
      <c r="C19" s="268"/>
      <c r="D19" s="266" t="s">
        <v>202</v>
      </c>
      <c r="E19" s="264">
        <v>31</v>
      </c>
      <c r="F19" s="265">
        <f t="shared" si="0"/>
        <v>1770</v>
      </c>
      <c r="G19" s="264">
        <v>1432</v>
      </c>
      <c r="H19" s="263">
        <v>338</v>
      </c>
      <c r="I19" s="260"/>
    </row>
    <row r="20" spans="2:9" ht="21" customHeight="1">
      <c r="C20" s="268"/>
      <c r="D20" s="266" t="s">
        <v>201</v>
      </c>
      <c r="E20" s="264">
        <v>7</v>
      </c>
      <c r="F20" s="265">
        <f t="shared" si="0"/>
        <v>814</v>
      </c>
      <c r="G20" s="264">
        <v>170</v>
      </c>
      <c r="H20" s="263">
        <v>644</v>
      </c>
      <c r="I20" s="260"/>
    </row>
    <row r="21" spans="2:9" ht="21" customHeight="1">
      <c r="C21" s="268" t="s">
        <v>200</v>
      </c>
      <c r="D21" s="266" t="s">
        <v>199</v>
      </c>
      <c r="E21" s="264">
        <v>18</v>
      </c>
      <c r="F21" s="265">
        <f t="shared" si="0"/>
        <v>1318</v>
      </c>
      <c r="G21" s="264">
        <v>1318</v>
      </c>
      <c r="H21" s="263">
        <v>0</v>
      </c>
      <c r="I21" s="260"/>
    </row>
    <row r="22" spans="2:9" ht="21" customHeight="1">
      <c r="C22" s="268"/>
      <c r="D22" s="266" t="s">
        <v>198</v>
      </c>
      <c r="E22" s="264">
        <v>0</v>
      </c>
      <c r="F22" s="265">
        <f t="shared" si="0"/>
        <v>0</v>
      </c>
      <c r="G22" s="264">
        <v>0</v>
      </c>
      <c r="H22" s="263">
        <v>0</v>
      </c>
      <c r="I22" s="260"/>
    </row>
    <row r="23" spans="2:9" ht="21" customHeight="1">
      <c r="C23" s="268"/>
      <c r="D23" s="266" t="s">
        <v>197</v>
      </c>
      <c r="E23" s="264">
        <v>0</v>
      </c>
      <c r="F23" s="265">
        <f t="shared" si="0"/>
        <v>0</v>
      </c>
      <c r="G23" s="264">
        <v>0</v>
      </c>
      <c r="H23" s="263">
        <v>0</v>
      </c>
      <c r="I23" s="260"/>
    </row>
    <row r="24" spans="2:9" ht="21" customHeight="1">
      <c r="C24" s="268"/>
      <c r="D24" s="266" t="s">
        <v>196</v>
      </c>
      <c r="E24" s="264">
        <v>2</v>
      </c>
      <c r="F24" s="265">
        <f t="shared" si="0"/>
        <v>158</v>
      </c>
      <c r="G24" s="264">
        <v>0</v>
      </c>
      <c r="H24" s="263">
        <v>158</v>
      </c>
      <c r="I24" s="260"/>
    </row>
    <row r="25" spans="2:9" ht="21" customHeight="1">
      <c r="C25" s="268" t="s">
        <v>195</v>
      </c>
      <c r="D25" s="266" t="s">
        <v>194</v>
      </c>
      <c r="E25" s="264">
        <v>8</v>
      </c>
      <c r="F25" s="265">
        <f t="shared" si="0"/>
        <v>286</v>
      </c>
      <c r="G25" s="264">
        <v>0</v>
      </c>
      <c r="H25" s="263">
        <v>286</v>
      </c>
      <c r="I25" s="260"/>
    </row>
    <row r="26" spans="2:9" ht="21" customHeight="1">
      <c r="C26" s="268"/>
      <c r="D26" s="266" t="s">
        <v>193</v>
      </c>
      <c r="E26" s="264">
        <v>0</v>
      </c>
      <c r="F26" s="265">
        <f t="shared" si="0"/>
        <v>0</v>
      </c>
      <c r="G26" s="264">
        <v>0</v>
      </c>
      <c r="H26" s="263">
        <v>0</v>
      </c>
      <c r="I26" s="260"/>
    </row>
    <row r="27" spans="2:9" ht="21" customHeight="1">
      <c r="C27" s="267"/>
      <c r="D27" s="266" t="s">
        <v>192</v>
      </c>
      <c r="E27" s="264">
        <v>8</v>
      </c>
      <c r="F27" s="265">
        <f t="shared" si="0"/>
        <v>2049</v>
      </c>
      <c r="G27" s="264">
        <v>1525</v>
      </c>
      <c r="H27" s="263">
        <v>524</v>
      </c>
      <c r="I27" s="260"/>
    </row>
    <row r="28" spans="2:9" ht="21" customHeight="1" thickBot="1">
      <c r="C28" s="469" t="s">
        <v>191</v>
      </c>
      <c r="D28" s="470"/>
      <c r="E28" s="262">
        <f>SUM(E10:E14)+E17+E18</f>
        <v>233</v>
      </c>
      <c r="F28" s="262">
        <f>SUM(F10:F14)+F17+F18</f>
        <v>23944</v>
      </c>
      <c r="G28" s="262">
        <f>SUM(G10:G14)+G17+G18</f>
        <v>11670</v>
      </c>
      <c r="H28" s="261">
        <f>SUM(H10:H14)+H17+H18</f>
        <v>12274</v>
      </c>
      <c r="I28" s="260"/>
    </row>
    <row r="32" spans="2:9">
      <c r="C32" s="233" t="s">
        <v>190</v>
      </c>
    </row>
    <row r="33" spans="3:8" ht="15" thickBot="1">
      <c r="C33" s="259"/>
      <c r="D33" s="259"/>
      <c r="E33" s="259"/>
      <c r="F33" s="258"/>
      <c r="G33" s="258"/>
      <c r="H33" s="257" t="s">
        <v>189</v>
      </c>
    </row>
    <row r="34" spans="3:8" ht="21" customHeight="1">
      <c r="C34" s="256"/>
      <c r="D34" s="255"/>
      <c r="E34" s="254"/>
      <c r="F34" s="253"/>
      <c r="G34" s="457" t="s">
        <v>188</v>
      </c>
      <c r="H34" s="458"/>
    </row>
    <row r="35" spans="3:8" ht="21" customHeight="1">
      <c r="C35" s="459" t="s">
        <v>187</v>
      </c>
      <c r="D35" s="460"/>
      <c r="E35" s="461" t="s">
        <v>186</v>
      </c>
      <c r="F35" s="462"/>
      <c r="G35" s="252" t="s">
        <v>185</v>
      </c>
      <c r="H35" s="251" t="s">
        <v>184</v>
      </c>
    </row>
    <row r="36" spans="3:8" ht="21" customHeight="1">
      <c r="C36" s="250"/>
      <c r="D36" s="249"/>
      <c r="E36" s="248"/>
      <c r="F36" s="247"/>
      <c r="G36" s="246"/>
      <c r="H36" s="245"/>
    </row>
    <row r="37" spans="3:8" ht="21" customHeight="1">
      <c r="C37" s="465" t="s">
        <v>183</v>
      </c>
      <c r="D37" s="466"/>
      <c r="E37" s="243"/>
      <c r="F37" s="244">
        <f>SUM(F38:F40)</f>
        <v>23944</v>
      </c>
      <c r="G37" s="243">
        <f>SUM(G38:G40)</f>
        <v>11670</v>
      </c>
      <c r="H37" s="242">
        <f>SUM(H38:H40)</f>
        <v>12274</v>
      </c>
    </row>
    <row r="38" spans="3:8" ht="21" customHeight="1">
      <c r="C38" s="463" t="s">
        <v>182</v>
      </c>
      <c r="D38" s="464"/>
      <c r="E38" s="241"/>
      <c r="F38" s="240">
        <f>G38+H38</f>
        <v>22511</v>
      </c>
      <c r="G38" s="239">
        <v>11652</v>
      </c>
      <c r="H38" s="238">
        <v>10859</v>
      </c>
    </row>
    <row r="39" spans="3:8" ht="21" customHeight="1">
      <c r="C39" s="463" t="s">
        <v>181</v>
      </c>
      <c r="D39" s="464"/>
      <c r="E39" s="241"/>
      <c r="F39" s="240">
        <f>G39+H39</f>
        <v>1258</v>
      </c>
      <c r="G39" s="239">
        <v>18</v>
      </c>
      <c r="H39" s="238">
        <v>1240</v>
      </c>
    </row>
    <row r="40" spans="3:8" ht="21" customHeight="1" thickBot="1">
      <c r="C40" s="467" t="s">
        <v>180</v>
      </c>
      <c r="D40" s="468"/>
      <c r="E40" s="237"/>
      <c r="F40" s="236">
        <f>G40+H40</f>
        <v>175</v>
      </c>
      <c r="G40" s="235">
        <v>0</v>
      </c>
      <c r="H40" s="234">
        <v>175</v>
      </c>
    </row>
  </sheetData>
  <sheetProtection selectLockedCells="1"/>
  <mergeCells count="17">
    <mergeCell ref="C37:D37"/>
    <mergeCell ref="C38:D38"/>
    <mergeCell ref="C39:D39"/>
    <mergeCell ref="C40:D40"/>
    <mergeCell ref="C14:D14"/>
    <mergeCell ref="C17:D17"/>
    <mergeCell ref="C18:D18"/>
    <mergeCell ref="C28:D28"/>
    <mergeCell ref="G34:H34"/>
    <mergeCell ref="C35:D35"/>
    <mergeCell ref="E35:F35"/>
    <mergeCell ref="G7:H7"/>
    <mergeCell ref="C8:D8"/>
    <mergeCell ref="C10:D10"/>
    <mergeCell ref="C11:D11"/>
    <mergeCell ref="C12:D12"/>
    <mergeCell ref="C13:D13"/>
  </mergeCells>
  <phoneticPr fontId="4"/>
  <printOptions horizontalCentered="1" verticalCentered="1"/>
  <pageMargins left="0.56000000000000005" right="0.59" top="0.52" bottom="0.98425196850393704" header="0.4" footer="0.51181102362204722"/>
  <pageSetup paperSize="9" scale="9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AG82"/>
  <sheetViews>
    <sheetView view="pageBreakPreview" zoomScale="70" zoomScaleNormal="75" zoomScaleSheetLayoutView="70" workbookViewId="0">
      <pane xSplit="3" ySplit="8" topLeftCell="L9" activePane="bottomRight" state="frozen"/>
      <selection activeCell="I45" sqref="I45"/>
      <selection pane="topRight" activeCell="I45" sqref="I45"/>
      <selection pane="bottomLeft" activeCell="I45" sqref="I45"/>
      <selection pane="bottomRight" activeCell="P13" sqref="P13"/>
    </sheetView>
  </sheetViews>
  <sheetFormatPr defaultRowHeight="13.5"/>
  <cols>
    <col min="1" max="1" width="4" style="78" customWidth="1"/>
    <col min="2" max="2" width="2.625" style="78" customWidth="1"/>
    <col min="3" max="3" width="24.5" style="282" customWidth="1"/>
    <col min="4" max="4" width="12.625" style="281" customWidth="1"/>
    <col min="5" max="6" width="12.625" style="78" customWidth="1"/>
    <col min="7" max="10" width="14.625" style="78" customWidth="1"/>
    <col min="11" max="11" width="12.625" style="78" customWidth="1"/>
    <col min="12" max="13" width="11.25" style="78" customWidth="1"/>
    <col min="14" max="14" width="14.625" style="78" customWidth="1"/>
    <col min="15" max="16" width="11.25" style="78" customWidth="1"/>
    <col min="17" max="18" width="14.625" style="78" customWidth="1"/>
    <col min="19" max="19" width="14.75" style="78" customWidth="1"/>
    <col min="20" max="20" width="12.75" style="78" customWidth="1"/>
    <col min="21" max="23" width="14.625" style="78" customWidth="1"/>
    <col min="24" max="25" width="12.625" style="78" customWidth="1"/>
    <col min="26" max="26" width="14.625" style="78" customWidth="1"/>
    <col min="27" max="27" width="12.625" style="78" customWidth="1"/>
    <col min="28" max="28" width="15.75" style="78" customWidth="1"/>
    <col min="29" max="29" width="3.625" style="280" customWidth="1"/>
    <col min="30" max="30" width="1" style="78" customWidth="1"/>
    <col min="31" max="31" width="15.75" style="78" customWidth="1"/>
    <col min="32" max="32" width="13.75" style="78" customWidth="1"/>
    <col min="33" max="16384" width="9" style="78"/>
  </cols>
  <sheetData>
    <row r="2" spans="1:32">
      <c r="D2" s="341">
        <v>330109</v>
      </c>
      <c r="E2" s="339">
        <v>330309</v>
      </c>
      <c r="F2" s="339">
        <v>330609</v>
      </c>
      <c r="G2" s="339">
        <v>330909</v>
      </c>
      <c r="H2" s="340">
        <v>331309</v>
      </c>
      <c r="I2" s="340">
        <v>331409</v>
      </c>
      <c r="J2" s="339">
        <v>332109</v>
      </c>
      <c r="K2" s="339">
        <v>333809</v>
      </c>
      <c r="L2" s="339">
        <v>333909</v>
      </c>
      <c r="M2" s="339">
        <v>334009</v>
      </c>
      <c r="N2" s="339">
        <v>334209</v>
      </c>
      <c r="O2" s="339">
        <v>334509</v>
      </c>
      <c r="P2" s="339">
        <v>334609</v>
      </c>
      <c r="Q2" s="339">
        <v>335209</v>
      </c>
      <c r="R2" s="339">
        <v>335309</v>
      </c>
      <c r="S2" s="339">
        <v>335409</v>
      </c>
      <c r="T2" s="339">
        <v>335509</v>
      </c>
      <c r="U2" s="339">
        <v>335609</v>
      </c>
      <c r="V2" s="339">
        <v>335709</v>
      </c>
      <c r="W2" s="339">
        <v>335809</v>
      </c>
      <c r="X2" s="339">
        <v>335909</v>
      </c>
      <c r="Y2" s="339">
        <v>336009</v>
      </c>
      <c r="Z2" s="339">
        <v>336109</v>
      </c>
      <c r="AA2" s="339">
        <v>336309</v>
      </c>
      <c r="AB2" s="338"/>
      <c r="AC2" s="338"/>
      <c r="AD2" s="78">
        <v>330009</v>
      </c>
      <c r="AE2" s="337">
        <v>336409</v>
      </c>
      <c r="AF2" s="280" t="s">
        <v>406</v>
      </c>
    </row>
    <row r="3" spans="1:32" s="284" customFormat="1" ht="27" customHeight="1">
      <c r="C3" s="336"/>
      <c r="D3" s="283"/>
      <c r="AC3" s="83"/>
    </row>
    <row r="4" spans="1:32" s="284" customFormat="1" ht="27" customHeight="1">
      <c r="C4" s="335"/>
      <c r="D4" s="283"/>
      <c r="AC4" s="83"/>
    </row>
    <row r="5" spans="1:32" s="284" customFormat="1" ht="27" customHeight="1">
      <c r="C5" s="335" t="s">
        <v>405</v>
      </c>
      <c r="D5" s="283"/>
      <c r="AC5" s="83"/>
    </row>
    <row r="6" spans="1:32" s="284" customFormat="1" ht="27" customHeight="1" thickBot="1">
      <c r="C6" s="335" t="s">
        <v>404</v>
      </c>
      <c r="D6" s="283"/>
      <c r="AB6" s="334" t="s">
        <v>403</v>
      </c>
      <c r="AC6" s="83"/>
    </row>
    <row r="7" spans="1:32" s="322" customFormat="1" ht="19.5" customHeight="1">
      <c r="C7" s="333" t="s">
        <v>402</v>
      </c>
      <c r="D7" s="332" t="s">
        <v>401</v>
      </c>
      <c r="E7" s="329" t="s">
        <v>400</v>
      </c>
      <c r="F7" s="329" t="s">
        <v>399</v>
      </c>
      <c r="G7" s="329" t="s">
        <v>398</v>
      </c>
      <c r="H7" s="329" t="s">
        <v>397</v>
      </c>
      <c r="I7" s="329" t="s">
        <v>396</v>
      </c>
      <c r="J7" s="329" t="s">
        <v>395</v>
      </c>
      <c r="K7" s="329" t="s">
        <v>394</v>
      </c>
      <c r="L7" s="329" t="s">
        <v>393</v>
      </c>
      <c r="M7" s="331" t="s">
        <v>392</v>
      </c>
      <c r="N7" s="329" t="s">
        <v>391</v>
      </c>
      <c r="O7" s="331" t="s">
        <v>390</v>
      </c>
      <c r="P7" s="331" t="s">
        <v>389</v>
      </c>
      <c r="Q7" s="329" t="s">
        <v>388</v>
      </c>
      <c r="R7" s="329" t="s">
        <v>387</v>
      </c>
      <c r="S7" s="329" t="s">
        <v>383</v>
      </c>
      <c r="T7" s="329" t="s">
        <v>386</v>
      </c>
      <c r="U7" s="329" t="s">
        <v>385</v>
      </c>
      <c r="V7" s="329" t="s">
        <v>384</v>
      </c>
      <c r="W7" s="329" t="s">
        <v>383</v>
      </c>
      <c r="X7" s="329" t="s">
        <v>382</v>
      </c>
      <c r="Y7" s="330" t="s">
        <v>381</v>
      </c>
      <c r="Z7" s="329" t="s">
        <v>380</v>
      </c>
      <c r="AA7" s="329" t="s">
        <v>379</v>
      </c>
      <c r="AB7" s="329" t="s">
        <v>378</v>
      </c>
      <c r="AC7" s="328" t="s">
        <v>519</v>
      </c>
    </row>
    <row r="8" spans="1:32" s="322" customFormat="1" ht="19.5" customHeight="1">
      <c r="C8" s="327" t="s">
        <v>377</v>
      </c>
      <c r="D8" s="326" t="s">
        <v>376</v>
      </c>
      <c r="E8" s="323" t="s">
        <v>375</v>
      </c>
      <c r="F8" s="323" t="s">
        <v>374</v>
      </c>
      <c r="G8" s="323" t="s">
        <v>373</v>
      </c>
      <c r="H8" s="323" t="s">
        <v>372</v>
      </c>
      <c r="I8" s="323" t="s">
        <v>371</v>
      </c>
      <c r="J8" s="323" t="s">
        <v>370</v>
      </c>
      <c r="K8" s="323" t="s">
        <v>369</v>
      </c>
      <c r="L8" s="323" t="s">
        <v>368</v>
      </c>
      <c r="M8" s="325" t="s">
        <v>367</v>
      </c>
      <c r="N8" s="323" t="s">
        <v>366</v>
      </c>
      <c r="O8" s="325" t="s">
        <v>365</v>
      </c>
      <c r="P8" s="325" t="s">
        <v>364</v>
      </c>
      <c r="Q8" s="323" t="s">
        <v>359</v>
      </c>
      <c r="R8" s="324" t="s">
        <v>363</v>
      </c>
      <c r="S8" s="323" t="s">
        <v>362</v>
      </c>
      <c r="T8" s="323" t="s">
        <v>361</v>
      </c>
      <c r="U8" s="323" t="s">
        <v>360</v>
      </c>
      <c r="V8" s="323" t="s">
        <v>360</v>
      </c>
      <c r="W8" s="323" t="s">
        <v>359</v>
      </c>
      <c r="X8" s="324" t="s">
        <v>358</v>
      </c>
      <c r="Y8" s="324" t="s">
        <v>357</v>
      </c>
      <c r="Z8" s="323" t="s">
        <v>356</v>
      </c>
      <c r="AA8" s="323"/>
      <c r="AB8" s="323"/>
      <c r="AC8" s="310" t="s">
        <v>517</v>
      </c>
      <c r="AF8" s="83"/>
    </row>
    <row r="9" spans="1:32" s="312" customFormat="1" ht="19.5" customHeight="1">
      <c r="C9" s="321" t="s">
        <v>355</v>
      </c>
      <c r="D9" s="320">
        <f t="shared" ref="D9:AB9" si="0">SUM(D10:D12)</f>
        <v>19022824</v>
      </c>
      <c r="E9" s="320">
        <f t="shared" si="0"/>
        <v>8450120</v>
      </c>
      <c r="F9" s="320">
        <f t="shared" si="0"/>
        <v>174714</v>
      </c>
      <c r="G9" s="320">
        <f t="shared" si="0"/>
        <v>4782152</v>
      </c>
      <c r="H9" s="320">
        <f t="shared" si="0"/>
        <v>2305467</v>
      </c>
      <c r="I9" s="320">
        <f t="shared" si="0"/>
        <v>135154899</v>
      </c>
      <c r="J9" s="320">
        <f t="shared" si="0"/>
        <v>81054432</v>
      </c>
      <c r="K9" s="320">
        <f t="shared" si="0"/>
        <v>3706954</v>
      </c>
      <c r="L9" s="320">
        <f t="shared" si="0"/>
        <v>1989149</v>
      </c>
      <c r="M9" s="320">
        <f t="shared" si="0"/>
        <v>4301468</v>
      </c>
      <c r="N9" s="320">
        <f t="shared" si="0"/>
        <v>2371961</v>
      </c>
      <c r="O9" s="320">
        <f t="shared" si="0"/>
        <v>1586812</v>
      </c>
      <c r="P9" s="320">
        <f t="shared" si="0"/>
        <v>135186</v>
      </c>
      <c r="Q9" s="320">
        <f t="shared" si="0"/>
        <v>18196405</v>
      </c>
      <c r="R9" s="320">
        <f t="shared" si="0"/>
        <v>1343488</v>
      </c>
      <c r="S9" s="320">
        <f t="shared" si="0"/>
        <v>4608</v>
      </c>
      <c r="T9" s="320">
        <f t="shared" si="0"/>
        <v>0</v>
      </c>
      <c r="U9" s="320">
        <f t="shared" si="0"/>
        <v>32002467</v>
      </c>
      <c r="V9" s="320">
        <f t="shared" si="0"/>
        <v>1358702</v>
      </c>
      <c r="W9" s="320">
        <f t="shared" si="0"/>
        <v>338368119</v>
      </c>
      <c r="X9" s="320">
        <f t="shared" si="0"/>
        <v>0</v>
      </c>
      <c r="Y9" s="320">
        <f t="shared" si="0"/>
        <v>1905946</v>
      </c>
      <c r="Z9" s="320">
        <f t="shared" si="0"/>
        <v>233976056</v>
      </c>
      <c r="AA9" s="320">
        <f t="shared" si="0"/>
        <v>141315</v>
      </c>
      <c r="AB9" s="320">
        <f t="shared" si="0"/>
        <v>892333244</v>
      </c>
      <c r="AC9" s="319" t="s">
        <v>354</v>
      </c>
      <c r="AE9" s="312">
        <f>SUM(AE10:AE12)</f>
        <v>892333244</v>
      </c>
      <c r="AF9" s="316">
        <f t="shared" ref="AF9:AF19" si="1">AE9-AB9</f>
        <v>0</v>
      </c>
    </row>
    <row r="10" spans="1:32" s="312" customFormat="1" ht="19.5" customHeight="1">
      <c r="C10" s="318" t="s">
        <v>182</v>
      </c>
      <c r="D10" s="317">
        <f t="shared" ref="D10:AB10" si="2">SUM(D13:D38)</f>
        <v>18461350</v>
      </c>
      <c r="E10" s="317">
        <f t="shared" si="2"/>
        <v>8269784</v>
      </c>
      <c r="F10" s="317">
        <f t="shared" si="2"/>
        <v>174100</v>
      </c>
      <c r="G10" s="317">
        <f t="shared" si="2"/>
        <v>4447943</v>
      </c>
      <c r="H10" s="317">
        <f t="shared" si="2"/>
        <v>2253667</v>
      </c>
      <c r="I10" s="317">
        <f t="shared" si="2"/>
        <v>119839709</v>
      </c>
      <c r="J10" s="317">
        <f t="shared" si="2"/>
        <v>78676569</v>
      </c>
      <c r="K10" s="317">
        <f t="shared" si="2"/>
        <v>0</v>
      </c>
      <c r="L10" s="317">
        <f t="shared" si="2"/>
        <v>0</v>
      </c>
      <c r="M10" s="317">
        <f t="shared" si="2"/>
        <v>4301468</v>
      </c>
      <c r="N10" s="317">
        <f t="shared" si="2"/>
        <v>2348758</v>
      </c>
      <c r="O10" s="317">
        <f t="shared" si="2"/>
        <v>1586812</v>
      </c>
      <c r="P10" s="317">
        <f t="shared" si="2"/>
        <v>135186</v>
      </c>
      <c r="Q10" s="317">
        <f t="shared" si="2"/>
        <v>16194367</v>
      </c>
      <c r="R10" s="317">
        <f t="shared" si="2"/>
        <v>1230156</v>
      </c>
      <c r="S10" s="317">
        <f t="shared" si="2"/>
        <v>0</v>
      </c>
      <c r="T10" s="317">
        <f t="shared" si="2"/>
        <v>0</v>
      </c>
      <c r="U10" s="317">
        <f t="shared" si="2"/>
        <v>31498849</v>
      </c>
      <c r="V10" s="317">
        <f t="shared" si="2"/>
        <v>1325855</v>
      </c>
      <c r="W10" s="317">
        <f t="shared" si="2"/>
        <v>320543120</v>
      </c>
      <c r="X10" s="317">
        <f t="shared" si="2"/>
        <v>0</v>
      </c>
      <c r="Y10" s="317">
        <f t="shared" si="2"/>
        <v>1905946</v>
      </c>
      <c r="Z10" s="317">
        <f t="shared" si="2"/>
        <v>216780197</v>
      </c>
      <c r="AA10" s="317">
        <f t="shared" si="2"/>
        <v>44794</v>
      </c>
      <c r="AB10" s="317">
        <f t="shared" si="2"/>
        <v>830018630</v>
      </c>
      <c r="AC10" s="313" t="s">
        <v>353</v>
      </c>
      <c r="AE10" s="312">
        <f>SUM(AE13:AE38)</f>
        <v>830018630</v>
      </c>
      <c r="AF10" s="316">
        <f t="shared" si="1"/>
        <v>0</v>
      </c>
    </row>
    <row r="11" spans="1:32" s="312" customFormat="1" ht="19.5" customHeight="1">
      <c r="C11" s="318" t="s">
        <v>352</v>
      </c>
      <c r="D11" s="317">
        <f t="shared" ref="D11:AB11" si="3">SUM(D39:D51)</f>
        <v>561474</v>
      </c>
      <c r="E11" s="317">
        <f t="shared" si="3"/>
        <v>180336</v>
      </c>
      <c r="F11" s="317">
        <f t="shared" si="3"/>
        <v>614</v>
      </c>
      <c r="G11" s="317">
        <f t="shared" si="3"/>
        <v>334209</v>
      </c>
      <c r="H11" s="317">
        <f t="shared" si="3"/>
        <v>51800</v>
      </c>
      <c r="I11" s="317">
        <f t="shared" si="3"/>
        <v>3362088</v>
      </c>
      <c r="J11" s="317">
        <f t="shared" si="3"/>
        <v>2004336</v>
      </c>
      <c r="K11" s="317">
        <f t="shared" si="3"/>
        <v>3706954</v>
      </c>
      <c r="L11" s="317">
        <f t="shared" si="3"/>
        <v>1989149</v>
      </c>
      <c r="M11" s="317">
        <f t="shared" si="3"/>
        <v>0</v>
      </c>
      <c r="N11" s="317">
        <f t="shared" si="3"/>
        <v>23203</v>
      </c>
      <c r="O11" s="317">
        <f t="shared" si="3"/>
        <v>0</v>
      </c>
      <c r="P11" s="317">
        <f t="shared" si="3"/>
        <v>0</v>
      </c>
      <c r="Q11" s="317">
        <f t="shared" si="3"/>
        <v>881133</v>
      </c>
      <c r="R11" s="317">
        <f t="shared" si="3"/>
        <v>113332</v>
      </c>
      <c r="S11" s="317">
        <f t="shared" si="3"/>
        <v>4608</v>
      </c>
      <c r="T11" s="317">
        <f t="shared" si="3"/>
        <v>0</v>
      </c>
      <c r="U11" s="317">
        <f t="shared" si="3"/>
        <v>503618</v>
      </c>
      <c r="V11" s="317">
        <f t="shared" si="3"/>
        <v>32847</v>
      </c>
      <c r="W11" s="317">
        <f t="shared" si="3"/>
        <v>17824999</v>
      </c>
      <c r="X11" s="317">
        <f t="shared" si="3"/>
        <v>0</v>
      </c>
      <c r="Y11" s="317">
        <f t="shared" si="3"/>
        <v>0</v>
      </c>
      <c r="Z11" s="317">
        <f t="shared" si="3"/>
        <v>9622656</v>
      </c>
      <c r="AA11" s="317">
        <f t="shared" si="3"/>
        <v>96521</v>
      </c>
      <c r="AB11" s="317">
        <f t="shared" si="3"/>
        <v>41293877</v>
      </c>
      <c r="AC11" s="313" t="s">
        <v>351</v>
      </c>
      <c r="AE11" s="312">
        <f>SUM(AE39:AE51)</f>
        <v>41293877</v>
      </c>
      <c r="AF11" s="316">
        <f t="shared" si="1"/>
        <v>0</v>
      </c>
    </row>
    <row r="12" spans="1:32" s="312" customFormat="1" ht="19.5" customHeight="1">
      <c r="C12" s="315" t="s">
        <v>350</v>
      </c>
      <c r="D12" s="314">
        <f t="shared" ref="D12:AB12" si="4">SUM(D52:D76)</f>
        <v>0</v>
      </c>
      <c r="E12" s="314">
        <f t="shared" si="4"/>
        <v>0</v>
      </c>
      <c r="F12" s="314">
        <f t="shared" si="4"/>
        <v>0</v>
      </c>
      <c r="G12" s="314">
        <f t="shared" si="4"/>
        <v>0</v>
      </c>
      <c r="H12" s="314">
        <f t="shared" si="4"/>
        <v>0</v>
      </c>
      <c r="I12" s="314">
        <f t="shared" si="4"/>
        <v>11953102</v>
      </c>
      <c r="J12" s="314">
        <f t="shared" si="4"/>
        <v>373527</v>
      </c>
      <c r="K12" s="314">
        <f t="shared" si="4"/>
        <v>0</v>
      </c>
      <c r="L12" s="314">
        <f t="shared" si="4"/>
        <v>0</v>
      </c>
      <c r="M12" s="314">
        <f t="shared" si="4"/>
        <v>0</v>
      </c>
      <c r="N12" s="314">
        <f t="shared" si="4"/>
        <v>0</v>
      </c>
      <c r="O12" s="314">
        <f t="shared" si="4"/>
        <v>0</v>
      </c>
      <c r="P12" s="314">
        <f t="shared" si="4"/>
        <v>0</v>
      </c>
      <c r="Q12" s="314">
        <f t="shared" si="4"/>
        <v>1120905</v>
      </c>
      <c r="R12" s="314">
        <f t="shared" si="4"/>
        <v>0</v>
      </c>
      <c r="S12" s="314">
        <f t="shared" si="4"/>
        <v>0</v>
      </c>
      <c r="T12" s="314">
        <f t="shared" si="4"/>
        <v>0</v>
      </c>
      <c r="U12" s="314">
        <f t="shared" si="4"/>
        <v>0</v>
      </c>
      <c r="V12" s="314">
        <f t="shared" si="4"/>
        <v>0</v>
      </c>
      <c r="W12" s="314">
        <f t="shared" si="4"/>
        <v>0</v>
      </c>
      <c r="X12" s="314">
        <f t="shared" si="4"/>
        <v>0</v>
      </c>
      <c r="Y12" s="314">
        <f t="shared" si="4"/>
        <v>0</v>
      </c>
      <c r="Z12" s="314">
        <f t="shared" si="4"/>
        <v>7573203</v>
      </c>
      <c r="AA12" s="314">
        <f t="shared" si="4"/>
        <v>0</v>
      </c>
      <c r="AB12" s="314">
        <f t="shared" si="4"/>
        <v>21020737</v>
      </c>
      <c r="AC12" s="313" t="s">
        <v>349</v>
      </c>
      <c r="AE12" s="312">
        <f>SUM(AE52:AE76)</f>
        <v>21020737</v>
      </c>
      <c r="AF12" s="311">
        <f t="shared" si="1"/>
        <v>0</v>
      </c>
    </row>
    <row r="13" spans="1:32" s="284" customFormat="1" ht="19.5" customHeight="1">
      <c r="A13" s="284">
        <v>1</v>
      </c>
      <c r="C13" s="305" t="s">
        <v>348</v>
      </c>
      <c r="D13" s="292">
        <v>2171338</v>
      </c>
      <c r="E13" s="292">
        <v>1845805</v>
      </c>
      <c r="F13" s="292">
        <v>0</v>
      </c>
      <c r="G13" s="292">
        <v>1403798</v>
      </c>
      <c r="H13" s="292">
        <v>498703</v>
      </c>
      <c r="I13" s="292">
        <v>35320751</v>
      </c>
      <c r="J13" s="292">
        <v>8283930</v>
      </c>
      <c r="K13" s="292">
        <v>0</v>
      </c>
      <c r="L13" s="292">
        <v>0</v>
      </c>
      <c r="M13" s="292">
        <v>569537</v>
      </c>
      <c r="N13" s="292">
        <v>153552</v>
      </c>
      <c r="O13" s="292">
        <v>0</v>
      </c>
      <c r="P13" s="292">
        <v>0</v>
      </c>
      <c r="Q13" s="292">
        <v>2968048</v>
      </c>
      <c r="R13" s="292">
        <v>377840</v>
      </c>
      <c r="S13" s="292">
        <v>0</v>
      </c>
      <c r="T13" s="292">
        <v>0</v>
      </c>
      <c r="U13" s="292">
        <v>4018389</v>
      </c>
      <c r="V13" s="292">
        <v>222559</v>
      </c>
      <c r="W13" s="292">
        <v>38029426</v>
      </c>
      <c r="X13" s="292">
        <v>0</v>
      </c>
      <c r="Y13" s="292">
        <v>0</v>
      </c>
      <c r="Z13" s="292">
        <v>34284589</v>
      </c>
      <c r="AA13" s="292">
        <v>0</v>
      </c>
      <c r="AB13" s="291">
        <f t="shared" ref="AB13:AB44" si="5">SUM(D13:AA13)</f>
        <v>130148265</v>
      </c>
      <c r="AC13" s="301" t="s">
        <v>347</v>
      </c>
      <c r="AE13" s="283">
        <v>130148265</v>
      </c>
      <c r="AF13" s="285">
        <f t="shared" si="1"/>
        <v>0</v>
      </c>
    </row>
    <row r="14" spans="1:32" s="284" customFormat="1" ht="19.5" customHeight="1">
      <c r="A14" s="284">
        <v>2</v>
      </c>
      <c r="C14" s="305" t="s">
        <v>346</v>
      </c>
      <c r="D14" s="292">
        <v>571034</v>
      </c>
      <c r="E14" s="292">
        <v>517503</v>
      </c>
      <c r="F14" s="292">
        <v>0</v>
      </c>
      <c r="G14" s="292">
        <v>0</v>
      </c>
      <c r="H14" s="292">
        <v>18952</v>
      </c>
      <c r="I14" s="292">
        <v>6373143</v>
      </c>
      <c r="J14" s="292">
        <v>4764610</v>
      </c>
      <c r="K14" s="292">
        <v>0</v>
      </c>
      <c r="L14" s="292">
        <v>0</v>
      </c>
      <c r="M14" s="292">
        <v>0</v>
      </c>
      <c r="N14" s="292">
        <v>5389</v>
      </c>
      <c r="O14" s="292">
        <v>0</v>
      </c>
      <c r="P14" s="292">
        <v>0</v>
      </c>
      <c r="Q14" s="292">
        <v>480930</v>
      </c>
      <c r="R14" s="292">
        <v>31320</v>
      </c>
      <c r="S14" s="292">
        <v>0</v>
      </c>
      <c r="T14" s="292">
        <v>0</v>
      </c>
      <c r="U14" s="292">
        <v>1456268</v>
      </c>
      <c r="V14" s="292">
        <v>49700</v>
      </c>
      <c r="W14" s="292">
        <v>6079636</v>
      </c>
      <c r="X14" s="292">
        <v>0</v>
      </c>
      <c r="Y14" s="292">
        <v>156900</v>
      </c>
      <c r="Z14" s="292">
        <v>8741733</v>
      </c>
      <c r="AA14" s="292">
        <v>0</v>
      </c>
      <c r="AB14" s="291">
        <f t="shared" si="5"/>
        <v>29247118</v>
      </c>
      <c r="AC14" s="290" t="s">
        <v>234</v>
      </c>
      <c r="AE14" s="283">
        <v>29247118</v>
      </c>
      <c r="AF14" s="311">
        <f t="shared" si="1"/>
        <v>0</v>
      </c>
    </row>
    <row r="15" spans="1:32" s="284" customFormat="1" ht="19.5" customHeight="1">
      <c r="A15" s="284">
        <v>3</v>
      </c>
      <c r="C15" s="305" t="s">
        <v>345</v>
      </c>
      <c r="D15" s="292">
        <v>2240543</v>
      </c>
      <c r="E15" s="292">
        <v>239675</v>
      </c>
      <c r="F15" s="292">
        <v>0</v>
      </c>
      <c r="G15" s="292">
        <v>0</v>
      </c>
      <c r="H15" s="292">
        <v>0</v>
      </c>
      <c r="I15" s="292">
        <v>2473939</v>
      </c>
      <c r="J15" s="292">
        <v>2975860</v>
      </c>
      <c r="K15" s="292">
        <v>0</v>
      </c>
      <c r="L15" s="292">
        <v>0</v>
      </c>
      <c r="M15" s="292">
        <v>0</v>
      </c>
      <c r="N15" s="292">
        <v>55165</v>
      </c>
      <c r="O15" s="292">
        <v>0</v>
      </c>
      <c r="P15" s="292">
        <v>0</v>
      </c>
      <c r="Q15" s="292">
        <v>2550723</v>
      </c>
      <c r="R15" s="292">
        <v>0</v>
      </c>
      <c r="S15" s="292">
        <v>0</v>
      </c>
      <c r="T15" s="292">
        <v>0</v>
      </c>
      <c r="U15" s="292">
        <v>1925867</v>
      </c>
      <c r="V15" s="292">
        <v>62093</v>
      </c>
      <c r="W15" s="292">
        <v>0</v>
      </c>
      <c r="X15" s="292">
        <v>0</v>
      </c>
      <c r="Y15" s="292">
        <v>0</v>
      </c>
      <c r="Z15" s="292">
        <v>4721009</v>
      </c>
      <c r="AA15" s="292">
        <v>0</v>
      </c>
      <c r="AB15" s="291">
        <f t="shared" si="5"/>
        <v>17244874</v>
      </c>
      <c r="AC15" s="290" t="s">
        <v>344</v>
      </c>
      <c r="AE15" s="283">
        <v>17244874</v>
      </c>
      <c r="AF15" s="311">
        <f t="shared" si="1"/>
        <v>0</v>
      </c>
    </row>
    <row r="16" spans="1:32" s="284" customFormat="1" ht="19.5" customHeight="1">
      <c r="A16" s="284">
        <v>4</v>
      </c>
      <c r="C16" s="305" t="s">
        <v>343</v>
      </c>
      <c r="D16" s="292">
        <v>3878181</v>
      </c>
      <c r="E16" s="292">
        <v>200641</v>
      </c>
      <c r="F16" s="292">
        <v>0</v>
      </c>
      <c r="G16" s="292">
        <v>484245</v>
      </c>
      <c r="H16" s="292">
        <v>40700</v>
      </c>
      <c r="I16" s="292">
        <v>4321972</v>
      </c>
      <c r="J16" s="292">
        <v>4219430</v>
      </c>
      <c r="K16" s="292">
        <v>0</v>
      </c>
      <c r="L16" s="292">
        <v>0</v>
      </c>
      <c r="M16" s="292">
        <v>0</v>
      </c>
      <c r="N16" s="292">
        <v>216073</v>
      </c>
      <c r="O16" s="292">
        <v>0</v>
      </c>
      <c r="P16" s="292">
        <v>0</v>
      </c>
      <c r="Q16" s="292">
        <v>3227196</v>
      </c>
      <c r="R16" s="292">
        <v>72225</v>
      </c>
      <c r="S16" s="292">
        <v>0</v>
      </c>
      <c r="T16" s="292">
        <v>0</v>
      </c>
      <c r="U16" s="292">
        <v>1753097</v>
      </c>
      <c r="V16" s="292">
        <v>60411</v>
      </c>
      <c r="W16" s="292">
        <v>8604524</v>
      </c>
      <c r="X16" s="292">
        <v>0</v>
      </c>
      <c r="Y16" s="292">
        <v>17550</v>
      </c>
      <c r="Z16" s="292">
        <v>16440820</v>
      </c>
      <c r="AA16" s="292">
        <v>0</v>
      </c>
      <c r="AB16" s="291">
        <f t="shared" si="5"/>
        <v>43537065</v>
      </c>
      <c r="AC16" s="290" t="s">
        <v>342</v>
      </c>
      <c r="AE16" s="283">
        <v>43537065</v>
      </c>
      <c r="AF16" s="311">
        <f t="shared" si="1"/>
        <v>0</v>
      </c>
    </row>
    <row r="17" spans="1:32" s="284" customFormat="1" ht="19.5" customHeight="1">
      <c r="A17" s="284">
        <v>5</v>
      </c>
      <c r="C17" s="305" t="s">
        <v>341</v>
      </c>
      <c r="D17" s="292">
        <v>448453</v>
      </c>
      <c r="E17" s="292">
        <v>516017</v>
      </c>
      <c r="F17" s="292">
        <v>174100</v>
      </c>
      <c r="G17" s="292">
        <v>385308</v>
      </c>
      <c r="H17" s="292">
        <v>52100</v>
      </c>
      <c r="I17" s="292">
        <v>2240857</v>
      </c>
      <c r="J17" s="292">
        <v>3919337</v>
      </c>
      <c r="K17" s="292">
        <v>0</v>
      </c>
      <c r="L17" s="292">
        <v>0</v>
      </c>
      <c r="M17" s="292">
        <v>0</v>
      </c>
      <c r="N17" s="292">
        <v>16965</v>
      </c>
      <c r="O17" s="292">
        <v>0</v>
      </c>
      <c r="P17" s="292">
        <v>0</v>
      </c>
      <c r="Q17" s="292">
        <v>120176</v>
      </c>
      <c r="R17" s="292">
        <v>24628</v>
      </c>
      <c r="S17" s="292">
        <v>0</v>
      </c>
      <c r="T17" s="292">
        <v>0</v>
      </c>
      <c r="U17" s="292">
        <v>937692</v>
      </c>
      <c r="V17" s="292">
        <v>53752</v>
      </c>
      <c r="W17" s="292">
        <v>21034473</v>
      </c>
      <c r="X17" s="292">
        <v>0</v>
      </c>
      <c r="Y17" s="292">
        <v>554746</v>
      </c>
      <c r="Z17" s="292">
        <v>3250166</v>
      </c>
      <c r="AA17" s="292">
        <v>13546</v>
      </c>
      <c r="AB17" s="291">
        <f t="shared" si="5"/>
        <v>33742316</v>
      </c>
      <c r="AC17" s="290" t="s">
        <v>340</v>
      </c>
      <c r="AE17" s="283">
        <v>33742316</v>
      </c>
      <c r="AF17" s="311">
        <f t="shared" si="1"/>
        <v>0</v>
      </c>
    </row>
    <row r="18" spans="1:32" s="284" customFormat="1" ht="19.5" customHeight="1">
      <c r="A18" s="284">
        <v>6</v>
      </c>
      <c r="C18" s="309" t="s">
        <v>339</v>
      </c>
      <c r="D18" s="303">
        <v>78112</v>
      </c>
      <c r="E18" s="303">
        <v>998041</v>
      </c>
      <c r="F18" s="303">
        <v>0</v>
      </c>
      <c r="G18" s="303">
        <v>14946</v>
      </c>
      <c r="H18" s="303">
        <v>0</v>
      </c>
      <c r="I18" s="303">
        <v>4853973</v>
      </c>
      <c r="J18" s="303">
        <v>2158621</v>
      </c>
      <c r="K18" s="303">
        <v>0</v>
      </c>
      <c r="L18" s="303">
        <v>0</v>
      </c>
      <c r="M18" s="303">
        <v>1316000</v>
      </c>
      <c r="N18" s="303">
        <v>82574</v>
      </c>
      <c r="O18" s="303">
        <v>0</v>
      </c>
      <c r="P18" s="303">
        <v>0</v>
      </c>
      <c r="Q18" s="303">
        <v>57380</v>
      </c>
      <c r="R18" s="303">
        <v>0</v>
      </c>
      <c r="S18" s="303">
        <v>0</v>
      </c>
      <c r="T18" s="303">
        <v>0</v>
      </c>
      <c r="U18" s="303">
        <v>1427370</v>
      </c>
      <c r="V18" s="303">
        <v>0</v>
      </c>
      <c r="W18" s="303">
        <v>9290303</v>
      </c>
      <c r="X18" s="303">
        <v>0</v>
      </c>
      <c r="Y18" s="303">
        <v>0</v>
      </c>
      <c r="Z18" s="303">
        <v>20354492</v>
      </c>
      <c r="AA18" s="303">
        <v>0</v>
      </c>
      <c r="AB18" s="302">
        <f t="shared" si="5"/>
        <v>40631812</v>
      </c>
      <c r="AC18" s="301" t="s">
        <v>338</v>
      </c>
      <c r="AE18" s="283">
        <v>40631812</v>
      </c>
      <c r="AF18" s="311">
        <f t="shared" si="1"/>
        <v>0</v>
      </c>
    </row>
    <row r="19" spans="1:32" s="284" customFormat="1" ht="19.5" customHeight="1">
      <c r="A19" s="284">
        <v>7</v>
      </c>
      <c r="C19" s="305" t="s">
        <v>337</v>
      </c>
      <c r="D19" s="292">
        <v>89858</v>
      </c>
      <c r="E19" s="292">
        <v>74239</v>
      </c>
      <c r="F19" s="292">
        <v>0</v>
      </c>
      <c r="G19" s="292">
        <v>95362</v>
      </c>
      <c r="H19" s="292">
        <v>106800</v>
      </c>
      <c r="I19" s="292">
        <v>1559673</v>
      </c>
      <c r="J19" s="292">
        <v>910074</v>
      </c>
      <c r="K19" s="292">
        <v>0</v>
      </c>
      <c r="L19" s="292">
        <v>0</v>
      </c>
      <c r="M19" s="292">
        <v>0</v>
      </c>
      <c r="N19" s="292">
        <v>41828</v>
      </c>
      <c r="O19" s="292">
        <v>0</v>
      </c>
      <c r="P19" s="292">
        <v>0</v>
      </c>
      <c r="Q19" s="292">
        <v>266473</v>
      </c>
      <c r="R19" s="292">
        <v>301690</v>
      </c>
      <c r="S19" s="292">
        <v>0</v>
      </c>
      <c r="T19" s="292">
        <v>0</v>
      </c>
      <c r="U19" s="292">
        <v>745916</v>
      </c>
      <c r="V19" s="292">
        <v>28529</v>
      </c>
      <c r="W19" s="292">
        <v>10862868</v>
      </c>
      <c r="X19" s="292">
        <v>0</v>
      </c>
      <c r="Y19" s="292">
        <v>0</v>
      </c>
      <c r="Z19" s="292">
        <v>6439463</v>
      </c>
      <c r="AA19" s="292">
        <v>0</v>
      </c>
      <c r="AB19" s="291">
        <f t="shared" si="5"/>
        <v>21522773</v>
      </c>
      <c r="AC19" s="290" t="s">
        <v>336</v>
      </c>
      <c r="AE19" s="283">
        <v>21522773</v>
      </c>
      <c r="AF19" s="311">
        <f t="shared" si="1"/>
        <v>0</v>
      </c>
    </row>
    <row r="20" spans="1:32" s="284" customFormat="1" ht="19.5" customHeight="1">
      <c r="A20" s="284">
        <v>8</v>
      </c>
      <c r="C20" s="305" t="s">
        <v>335</v>
      </c>
      <c r="D20" s="292">
        <v>109691</v>
      </c>
      <c r="E20" s="292">
        <v>426935</v>
      </c>
      <c r="F20" s="292">
        <v>0</v>
      </c>
      <c r="G20" s="292">
        <v>0</v>
      </c>
      <c r="H20" s="292">
        <v>0</v>
      </c>
      <c r="I20" s="292">
        <v>1697386</v>
      </c>
      <c r="J20" s="292">
        <v>644691</v>
      </c>
      <c r="K20" s="292">
        <v>0</v>
      </c>
      <c r="L20" s="292">
        <v>0</v>
      </c>
      <c r="M20" s="292">
        <v>0</v>
      </c>
      <c r="N20" s="292">
        <v>248124</v>
      </c>
      <c r="O20" s="292">
        <v>0</v>
      </c>
      <c r="P20" s="292">
        <v>99000</v>
      </c>
      <c r="Q20" s="292">
        <v>46099</v>
      </c>
      <c r="R20" s="292">
        <v>38572</v>
      </c>
      <c r="S20" s="292">
        <v>0</v>
      </c>
      <c r="T20" s="292">
        <v>0</v>
      </c>
      <c r="U20" s="292">
        <v>2089372</v>
      </c>
      <c r="V20" s="292">
        <v>75513</v>
      </c>
      <c r="W20" s="292">
        <v>6769255</v>
      </c>
      <c r="X20" s="292">
        <v>0</v>
      </c>
      <c r="Y20" s="292">
        <v>318572</v>
      </c>
      <c r="Z20" s="292">
        <v>26758538</v>
      </c>
      <c r="AA20" s="292">
        <v>0</v>
      </c>
      <c r="AB20" s="291">
        <f t="shared" si="5"/>
        <v>39321748</v>
      </c>
      <c r="AC20" s="290" t="s">
        <v>334</v>
      </c>
      <c r="AE20" s="283">
        <v>39321748</v>
      </c>
      <c r="AF20" s="285">
        <f t="shared" ref="AF20:AF51" si="6">AB20-AE20</f>
        <v>0</v>
      </c>
    </row>
    <row r="21" spans="1:32" s="284" customFormat="1" ht="19.5" customHeight="1">
      <c r="A21" s="284">
        <v>9</v>
      </c>
      <c r="C21" s="305" t="s">
        <v>333</v>
      </c>
      <c r="D21" s="292">
        <v>1127738</v>
      </c>
      <c r="E21" s="292">
        <v>930794</v>
      </c>
      <c r="F21" s="292">
        <v>0</v>
      </c>
      <c r="G21" s="292">
        <v>877</v>
      </c>
      <c r="H21" s="292">
        <v>311000</v>
      </c>
      <c r="I21" s="292">
        <v>16786568</v>
      </c>
      <c r="J21" s="292">
        <v>8683329</v>
      </c>
      <c r="K21" s="292">
        <v>0</v>
      </c>
      <c r="L21" s="292">
        <v>0</v>
      </c>
      <c r="M21" s="292">
        <v>0</v>
      </c>
      <c r="N21" s="292">
        <v>79721</v>
      </c>
      <c r="O21" s="292">
        <v>0</v>
      </c>
      <c r="P21" s="292">
        <v>0</v>
      </c>
      <c r="Q21" s="292">
        <v>2315149</v>
      </c>
      <c r="R21" s="292">
        <v>0</v>
      </c>
      <c r="S21" s="292">
        <v>0</v>
      </c>
      <c r="T21" s="292">
        <v>0</v>
      </c>
      <c r="U21" s="292">
        <v>3353805</v>
      </c>
      <c r="V21" s="292">
        <v>149389</v>
      </c>
      <c r="W21" s="292">
        <v>25083580</v>
      </c>
      <c r="X21" s="292">
        <v>0</v>
      </c>
      <c r="Y21" s="292">
        <v>0</v>
      </c>
      <c r="Z21" s="292">
        <v>15387756</v>
      </c>
      <c r="AA21" s="292">
        <v>0</v>
      </c>
      <c r="AB21" s="291">
        <f t="shared" si="5"/>
        <v>74209706</v>
      </c>
      <c r="AC21" s="290" t="s">
        <v>332</v>
      </c>
      <c r="AE21" s="283">
        <v>74209706</v>
      </c>
      <c r="AF21" s="285">
        <f t="shared" si="6"/>
        <v>0</v>
      </c>
    </row>
    <row r="22" spans="1:32" s="284" customFormat="1" ht="19.5" customHeight="1">
      <c r="A22" s="284">
        <v>10</v>
      </c>
      <c r="C22" s="308" t="s">
        <v>331</v>
      </c>
      <c r="D22" s="307">
        <v>1301699</v>
      </c>
      <c r="E22" s="307">
        <v>0</v>
      </c>
      <c r="F22" s="307">
        <v>0</v>
      </c>
      <c r="G22" s="307">
        <v>0</v>
      </c>
      <c r="H22" s="307">
        <v>0</v>
      </c>
      <c r="I22" s="307">
        <v>3800348</v>
      </c>
      <c r="J22" s="307">
        <v>1727815</v>
      </c>
      <c r="K22" s="307">
        <v>0</v>
      </c>
      <c r="L22" s="307">
        <v>0</v>
      </c>
      <c r="M22" s="307">
        <v>0</v>
      </c>
      <c r="N22" s="307">
        <v>24724</v>
      </c>
      <c r="O22" s="307">
        <v>0</v>
      </c>
      <c r="P22" s="307">
        <v>4706</v>
      </c>
      <c r="Q22" s="307">
        <v>202133</v>
      </c>
      <c r="R22" s="307">
        <v>0</v>
      </c>
      <c r="S22" s="307">
        <v>0</v>
      </c>
      <c r="T22" s="307">
        <v>0</v>
      </c>
      <c r="U22" s="307">
        <v>1053733</v>
      </c>
      <c r="V22" s="307">
        <v>43413</v>
      </c>
      <c r="W22" s="307">
        <v>8309072</v>
      </c>
      <c r="X22" s="307">
        <v>0</v>
      </c>
      <c r="Y22" s="307">
        <v>0</v>
      </c>
      <c r="Z22" s="307">
        <v>7733673</v>
      </c>
      <c r="AA22" s="307">
        <v>0</v>
      </c>
      <c r="AB22" s="306">
        <f t="shared" si="5"/>
        <v>24201316</v>
      </c>
      <c r="AC22" s="310" t="s">
        <v>330</v>
      </c>
      <c r="AE22" s="283">
        <v>24201316</v>
      </c>
      <c r="AF22" s="285">
        <f t="shared" si="6"/>
        <v>0</v>
      </c>
    </row>
    <row r="23" spans="1:32" s="284" customFormat="1" ht="19.5" customHeight="1">
      <c r="A23" s="284">
        <v>11</v>
      </c>
      <c r="C23" s="305" t="s">
        <v>329</v>
      </c>
      <c r="D23" s="292">
        <v>428849</v>
      </c>
      <c r="E23" s="292">
        <v>0</v>
      </c>
      <c r="F23" s="292">
        <v>0</v>
      </c>
      <c r="G23" s="292">
        <v>39834</v>
      </c>
      <c r="H23" s="292">
        <v>0</v>
      </c>
      <c r="I23" s="292">
        <v>3396319</v>
      </c>
      <c r="J23" s="292">
        <v>3966675</v>
      </c>
      <c r="K23" s="292">
        <v>0</v>
      </c>
      <c r="L23" s="292">
        <v>0</v>
      </c>
      <c r="M23" s="292">
        <v>0</v>
      </c>
      <c r="N23" s="292">
        <v>429857</v>
      </c>
      <c r="O23" s="292">
        <v>0</v>
      </c>
      <c r="P23" s="292">
        <v>0</v>
      </c>
      <c r="Q23" s="292">
        <v>138895</v>
      </c>
      <c r="R23" s="292">
        <v>0</v>
      </c>
      <c r="S23" s="292">
        <v>0</v>
      </c>
      <c r="T23" s="292">
        <v>0</v>
      </c>
      <c r="U23" s="292">
        <v>1342398</v>
      </c>
      <c r="V23" s="292">
        <v>42772</v>
      </c>
      <c r="W23" s="292">
        <v>13935612</v>
      </c>
      <c r="X23" s="292">
        <v>0</v>
      </c>
      <c r="Y23" s="292">
        <v>0</v>
      </c>
      <c r="Z23" s="292">
        <v>3828753</v>
      </c>
      <c r="AA23" s="292">
        <v>0</v>
      </c>
      <c r="AB23" s="291">
        <f t="shared" si="5"/>
        <v>27549964</v>
      </c>
      <c r="AC23" s="290" t="s">
        <v>328</v>
      </c>
      <c r="AE23" s="283">
        <v>27549964</v>
      </c>
      <c r="AF23" s="285">
        <f t="shared" si="6"/>
        <v>0</v>
      </c>
    </row>
    <row r="24" spans="1:32" s="284" customFormat="1" ht="19.5" customHeight="1">
      <c r="A24" s="284">
        <v>12</v>
      </c>
      <c r="C24" s="305" t="s">
        <v>327</v>
      </c>
      <c r="D24" s="292">
        <v>438673</v>
      </c>
      <c r="E24" s="292">
        <v>615444</v>
      </c>
      <c r="F24" s="292">
        <v>0</v>
      </c>
      <c r="G24" s="292">
        <v>0</v>
      </c>
      <c r="H24" s="292">
        <v>127600</v>
      </c>
      <c r="I24" s="292">
        <v>2637046</v>
      </c>
      <c r="J24" s="292">
        <v>1814283</v>
      </c>
      <c r="K24" s="292">
        <v>0</v>
      </c>
      <c r="L24" s="292">
        <v>0</v>
      </c>
      <c r="M24" s="292">
        <v>0</v>
      </c>
      <c r="N24" s="292">
        <v>0</v>
      </c>
      <c r="O24" s="292">
        <v>0</v>
      </c>
      <c r="P24" s="292">
        <v>0</v>
      </c>
      <c r="Q24" s="292">
        <v>216724</v>
      </c>
      <c r="R24" s="292">
        <v>0</v>
      </c>
      <c r="S24" s="292">
        <v>0</v>
      </c>
      <c r="T24" s="292">
        <v>0</v>
      </c>
      <c r="U24" s="292">
        <v>1415422</v>
      </c>
      <c r="V24" s="292">
        <v>74894</v>
      </c>
      <c r="W24" s="292">
        <v>11029478</v>
      </c>
      <c r="X24" s="292">
        <v>0</v>
      </c>
      <c r="Y24" s="292">
        <v>0</v>
      </c>
      <c r="Z24" s="292">
        <v>16056453</v>
      </c>
      <c r="AA24" s="292">
        <v>0</v>
      </c>
      <c r="AB24" s="291">
        <f t="shared" si="5"/>
        <v>34426017</v>
      </c>
      <c r="AC24" s="290" t="s">
        <v>326</v>
      </c>
      <c r="AE24" s="283">
        <v>34426017</v>
      </c>
      <c r="AF24" s="285">
        <f t="shared" si="6"/>
        <v>0</v>
      </c>
    </row>
    <row r="25" spans="1:32" s="284" customFormat="1" ht="19.5" customHeight="1">
      <c r="A25" s="284">
        <v>13</v>
      </c>
      <c r="C25" s="305" t="s">
        <v>325</v>
      </c>
      <c r="D25" s="292">
        <v>823468</v>
      </c>
      <c r="E25" s="292">
        <v>27983</v>
      </c>
      <c r="F25" s="292">
        <v>0</v>
      </c>
      <c r="G25" s="292">
        <v>1136070</v>
      </c>
      <c r="H25" s="292">
        <v>273700</v>
      </c>
      <c r="I25" s="292">
        <v>4186870</v>
      </c>
      <c r="J25" s="292">
        <v>3699447</v>
      </c>
      <c r="K25" s="292">
        <v>0</v>
      </c>
      <c r="L25" s="292">
        <v>0</v>
      </c>
      <c r="M25" s="292">
        <v>0</v>
      </c>
      <c r="N25" s="292">
        <v>17183</v>
      </c>
      <c r="O25" s="292">
        <v>1586812</v>
      </c>
      <c r="P25" s="292">
        <v>31480</v>
      </c>
      <c r="Q25" s="292">
        <v>777834</v>
      </c>
      <c r="R25" s="292">
        <v>80998</v>
      </c>
      <c r="S25" s="292">
        <v>0</v>
      </c>
      <c r="T25" s="292">
        <v>0</v>
      </c>
      <c r="U25" s="292">
        <v>978777</v>
      </c>
      <c r="V25" s="292">
        <v>55549</v>
      </c>
      <c r="W25" s="292">
        <v>22607029</v>
      </c>
      <c r="X25" s="292">
        <v>0</v>
      </c>
      <c r="Y25" s="292">
        <v>307368</v>
      </c>
      <c r="Z25" s="292">
        <v>4869938</v>
      </c>
      <c r="AA25" s="292">
        <v>0</v>
      </c>
      <c r="AB25" s="291">
        <f t="shared" si="5"/>
        <v>41460506</v>
      </c>
      <c r="AC25" s="290" t="s">
        <v>324</v>
      </c>
      <c r="AE25" s="283">
        <v>41460506</v>
      </c>
      <c r="AF25" s="285">
        <f t="shared" si="6"/>
        <v>0</v>
      </c>
    </row>
    <row r="26" spans="1:32" s="284" customFormat="1" ht="19.5" customHeight="1">
      <c r="A26" s="284">
        <v>14</v>
      </c>
      <c r="C26" s="305" t="s">
        <v>323</v>
      </c>
      <c r="D26" s="292">
        <v>2104333</v>
      </c>
      <c r="E26" s="292">
        <v>23590</v>
      </c>
      <c r="F26" s="292">
        <v>0</v>
      </c>
      <c r="G26" s="292">
        <v>0</v>
      </c>
      <c r="H26" s="292">
        <v>20700</v>
      </c>
      <c r="I26" s="292">
        <v>3633717</v>
      </c>
      <c r="J26" s="292">
        <v>2182427</v>
      </c>
      <c r="K26" s="292">
        <v>0</v>
      </c>
      <c r="L26" s="292">
        <v>0</v>
      </c>
      <c r="M26" s="292">
        <v>338000</v>
      </c>
      <c r="N26" s="292">
        <v>6175</v>
      </c>
      <c r="O26" s="292">
        <v>0</v>
      </c>
      <c r="P26" s="292">
        <v>0</v>
      </c>
      <c r="Q26" s="292">
        <v>956894</v>
      </c>
      <c r="R26" s="292">
        <v>0</v>
      </c>
      <c r="S26" s="292">
        <v>0</v>
      </c>
      <c r="T26" s="292">
        <v>0</v>
      </c>
      <c r="U26" s="292">
        <v>1062550</v>
      </c>
      <c r="V26" s="292">
        <v>43526</v>
      </c>
      <c r="W26" s="292">
        <v>3874223</v>
      </c>
      <c r="X26" s="292">
        <v>0</v>
      </c>
      <c r="Y26" s="292">
        <v>0</v>
      </c>
      <c r="Z26" s="292">
        <v>6148409</v>
      </c>
      <c r="AA26" s="292">
        <v>0</v>
      </c>
      <c r="AB26" s="291">
        <f t="shared" si="5"/>
        <v>20394544</v>
      </c>
      <c r="AC26" s="290" t="s">
        <v>322</v>
      </c>
      <c r="AE26" s="283">
        <v>20394544</v>
      </c>
      <c r="AF26" s="285">
        <f t="shared" si="6"/>
        <v>0</v>
      </c>
    </row>
    <row r="27" spans="1:32" s="284" customFormat="1" ht="19.5" customHeight="1">
      <c r="A27" s="284">
        <v>15</v>
      </c>
      <c r="C27" s="305" t="s">
        <v>321</v>
      </c>
      <c r="D27" s="292">
        <v>387578</v>
      </c>
      <c r="E27" s="292">
        <v>0</v>
      </c>
      <c r="F27" s="292">
        <v>0</v>
      </c>
      <c r="G27" s="292">
        <v>93017</v>
      </c>
      <c r="H27" s="292">
        <v>186528</v>
      </c>
      <c r="I27" s="292">
        <v>1269871</v>
      </c>
      <c r="J27" s="292">
        <v>2356443</v>
      </c>
      <c r="K27" s="292">
        <v>0</v>
      </c>
      <c r="L27" s="292">
        <v>0</v>
      </c>
      <c r="M27" s="292">
        <v>0</v>
      </c>
      <c r="N27" s="292">
        <v>0</v>
      </c>
      <c r="O27" s="292">
        <v>0</v>
      </c>
      <c r="P27" s="292">
        <v>0</v>
      </c>
      <c r="Q27" s="292">
        <v>207901</v>
      </c>
      <c r="R27" s="292">
        <v>0</v>
      </c>
      <c r="S27" s="292">
        <v>0</v>
      </c>
      <c r="T27" s="292">
        <v>0</v>
      </c>
      <c r="U27" s="292">
        <v>705617</v>
      </c>
      <c r="V27" s="292">
        <v>25728</v>
      </c>
      <c r="W27" s="292">
        <v>4190857</v>
      </c>
      <c r="X27" s="292">
        <v>0</v>
      </c>
      <c r="Y27" s="292">
        <v>0</v>
      </c>
      <c r="Z27" s="292">
        <v>5281575</v>
      </c>
      <c r="AA27" s="292">
        <v>0</v>
      </c>
      <c r="AB27" s="291">
        <f t="shared" si="5"/>
        <v>14705115</v>
      </c>
      <c r="AC27" s="290" t="s">
        <v>320</v>
      </c>
      <c r="AE27" s="283">
        <v>14705115</v>
      </c>
      <c r="AF27" s="285">
        <f t="shared" si="6"/>
        <v>0</v>
      </c>
    </row>
    <row r="28" spans="1:32" s="284" customFormat="1" ht="19.5" customHeight="1">
      <c r="A28" s="284">
        <v>16</v>
      </c>
      <c r="C28" s="309" t="s">
        <v>319</v>
      </c>
      <c r="D28" s="303">
        <v>7900</v>
      </c>
      <c r="E28" s="303">
        <v>571358</v>
      </c>
      <c r="F28" s="303">
        <v>0</v>
      </c>
      <c r="G28" s="303">
        <v>0</v>
      </c>
      <c r="H28" s="303">
        <v>89000</v>
      </c>
      <c r="I28" s="303">
        <v>152458</v>
      </c>
      <c r="J28" s="303">
        <v>884671</v>
      </c>
      <c r="K28" s="303">
        <v>0</v>
      </c>
      <c r="L28" s="303">
        <v>0</v>
      </c>
      <c r="M28" s="303">
        <v>0</v>
      </c>
      <c r="N28" s="303">
        <v>0</v>
      </c>
      <c r="O28" s="303">
        <v>0</v>
      </c>
      <c r="P28" s="303">
        <v>0</v>
      </c>
      <c r="Q28" s="303">
        <v>0</v>
      </c>
      <c r="R28" s="303">
        <v>0</v>
      </c>
      <c r="S28" s="303">
        <v>0</v>
      </c>
      <c r="T28" s="303">
        <v>0</v>
      </c>
      <c r="U28" s="303">
        <v>407385</v>
      </c>
      <c r="V28" s="303">
        <v>8407</v>
      </c>
      <c r="W28" s="303">
        <v>4072327</v>
      </c>
      <c r="X28" s="303">
        <v>0</v>
      </c>
      <c r="Y28" s="303">
        <v>0</v>
      </c>
      <c r="Z28" s="303">
        <v>1064259</v>
      </c>
      <c r="AA28" s="303">
        <v>0</v>
      </c>
      <c r="AB28" s="302">
        <f t="shared" si="5"/>
        <v>7257765</v>
      </c>
      <c r="AC28" s="301" t="s">
        <v>318</v>
      </c>
      <c r="AE28" s="283">
        <v>7257765</v>
      </c>
      <c r="AF28" s="285">
        <f t="shared" si="6"/>
        <v>0</v>
      </c>
    </row>
    <row r="29" spans="1:32" s="284" customFormat="1" ht="19.5" customHeight="1">
      <c r="A29" s="284">
        <v>17</v>
      </c>
      <c r="C29" s="305" t="s">
        <v>317</v>
      </c>
      <c r="D29" s="292">
        <v>209592</v>
      </c>
      <c r="E29" s="292">
        <v>0</v>
      </c>
      <c r="F29" s="292">
        <v>0</v>
      </c>
      <c r="G29" s="292">
        <v>277025</v>
      </c>
      <c r="H29" s="292">
        <v>15000</v>
      </c>
      <c r="I29" s="292">
        <v>2555411</v>
      </c>
      <c r="J29" s="292">
        <v>3309538</v>
      </c>
      <c r="K29" s="292">
        <v>0</v>
      </c>
      <c r="L29" s="292">
        <v>0</v>
      </c>
      <c r="M29" s="292">
        <v>0</v>
      </c>
      <c r="N29" s="292">
        <v>0</v>
      </c>
      <c r="O29" s="292">
        <v>0</v>
      </c>
      <c r="P29" s="292">
        <v>0</v>
      </c>
      <c r="Q29" s="292">
        <v>215767</v>
      </c>
      <c r="R29" s="292">
        <v>0</v>
      </c>
      <c r="S29" s="292">
        <v>0</v>
      </c>
      <c r="T29" s="292">
        <v>0</v>
      </c>
      <c r="U29" s="292">
        <v>629378</v>
      </c>
      <c r="V29" s="292">
        <v>17202</v>
      </c>
      <c r="W29" s="292">
        <v>10626276</v>
      </c>
      <c r="X29" s="292">
        <v>0</v>
      </c>
      <c r="Y29" s="292">
        <v>14077</v>
      </c>
      <c r="Z29" s="292">
        <v>2047557</v>
      </c>
      <c r="AA29" s="292">
        <v>0</v>
      </c>
      <c r="AB29" s="291">
        <f t="shared" si="5"/>
        <v>19916823</v>
      </c>
      <c r="AC29" s="290" t="s">
        <v>316</v>
      </c>
      <c r="AE29" s="283">
        <v>19916823</v>
      </c>
      <c r="AF29" s="285">
        <f t="shared" si="6"/>
        <v>0</v>
      </c>
    </row>
    <row r="30" spans="1:32" s="284" customFormat="1" ht="19.5" customHeight="1">
      <c r="A30" s="284">
        <v>18</v>
      </c>
      <c r="C30" s="305" t="s">
        <v>315</v>
      </c>
      <c r="D30" s="292">
        <v>229148</v>
      </c>
      <c r="E30" s="292">
        <v>0</v>
      </c>
      <c r="F30" s="292">
        <v>0</v>
      </c>
      <c r="G30" s="292">
        <v>246001</v>
      </c>
      <c r="H30" s="292">
        <v>232500</v>
      </c>
      <c r="I30" s="292">
        <v>518227</v>
      </c>
      <c r="J30" s="292">
        <v>759468</v>
      </c>
      <c r="K30" s="292">
        <v>0</v>
      </c>
      <c r="L30" s="292">
        <v>0</v>
      </c>
      <c r="M30" s="292">
        <v>0</v>
      </c>
      <c r="N30" s="292">
        <v>6481</v>
      </c>
      <c r="O30" s="292">
        <v>0</v>
      </c>
      <c r="P30" s="292">
        <v>0</v>
      </c>
      <c r="Q30" s="292">
        <v>345192</v>
      </c>
      <c r="R30" s="292">
        <v>25970</v>
      </c>
      <c r="S30" s="292">
        <v>0</v>
      </c>
      <c r="T30" s="292">
        <v>0</v>
      </c>
      <c r="U30" s="292">
        <v>564380</v>
      </c>
      <c r="V30" s="292">
        <v>32010</v>
      </c>
      <c r="W30" s="292">
        <v>13834364</v>
      </c>
      <c r="X30" s="292">
        <v>0</v>
      </c>
      <c r="Y30" s="292">
        <v>150490</v>
      </c>
      <c r="Z30" s="292">
        <v>3536664</v>
      </c>
      <c r="AA30" s="292">
        <v>0</v>
      </c>
      <c r="AB30" s="291">
        <f t="shared" si="5"/>
        <v>20480895</v>
      </c>
      <c r="AC30" s="290" t="s">
        <v>314</v>
      </c>
      <c r="AE30" s="283">
        <v>20480895</v>
      </c>
      <c r="AF30" s="285">
        <f t="shared" si="6"/>
        <v>0</v>
      </c>
    </row>
    <row r="31" spans="1:32" s="284" customFormat="1" ht="19.5" customHeight="1">
      <c r="A31" s="284">
        <v>19</v>
      </c>
      <c r="C31" s="305" t="s">
        <v>313</v>
      </c>
      <c r="D31" s="292">
        <v>184017</v>
      </c>
      <c r="E31" s="292">
        <v>139800</v>
      </c>
      <c r="F31" s="292">
        <v>0</v>
      </c>
      <c r="G31" s="292">
        <v>21084</v>
      </c>
      <c r="H31" s="292">
        <v>66412</v>
      </c>
      <c r="I31" s="292">
        <v>1939712</v>
      </c>
      <c r="J31" s="292">
        <v>1584590</v>
      </c>
      <c r="K31" s="292">
        <v>0</v>
      </c>
      <c r="L31" s="292">
        <v>0</v>
      </c>
      <c r="M31" s="292">
        <v>0</v>
      </c>
      <c r="N31" s="292">
        <v>0</v>
      </c>
      <c r="O31" s="292">
        <v>0</v>
      </c>
      <c r="P31" s="292">
        <v>0</v>
      </c>
      <c r="Q31" s="292">
        <v>4458</v>
      </c>
      <c r="R31" s="292">
        <v>0</v>
      </c>
      <c r="S31" s="292">
        <v>0</v>
      </c>
      <c r="T31" s="292">
        <v>0</v>
      </c>
      <c r="U31" s="292">
        <v>434031</v>
      </c>
      <c r="V31" s="292">
        <v>27091</v>
      </c>
      <c r="W31" s="292">
        <v>12114921</v>
      </c>
      <c r="X31" s="292">
        <v>0</v>
      </c>
      <c r="Y31" s="292">
        <v>0</v>
      </c>
      <c r="Z31" s="292">
        <v>2165963</v>
      </c>
      <c r="AA31" s="292">
        <v>0</v>
      </c>
      <c r="AB31" s="291">
        <f t="shared" si="5"/>
        <v>18682079</v>
      </c>
      <c r="AC31" s="290" t="s">
        <v>312</v>
      </c>
      <c r="AE31" s="283">
        <v>18682079</v>
      </c>
      <c r="AF31" s="285">
        <f t="shared" si="6"/>
        <v>0</v>
      </c>
    </row>
    <row r="32" spans="1:32" s="284" customFormat="1" ht="19.5" customHeight="1">
      <c r="A32" s="284">
        <v>20</v>
      </c>
      <c r="C32" s="308" t="s">
        <v>311</v>
      </c>
      <c r="D32" s="307">
        <v>319827</v>
      </c>
      <c r="E32" s="307">
        <v>0</v>
      </c>
      <c r="F32" s="307">
        <v>0</v>
      </c>
      <c r="G32" s="307">
        <v>23795</v>
      </c>
      <c r="H32" s="307">
        <v>65400</v>
      </c>
      <c r="I32" s="307">
        <v>1812384</v>
      </c>
      <c r="J32" s="307">
        <v>2331652</v>
      </c>
      <c r="K32" s="307">
        <v>0</v>
      </c>
      <c r="L32" s="307">
        <v>0</v>
      </c>
      <c r="M32" s="307">
        <v>0</v>
      </c>
      <c r="N32" s="307">
        <v>404924</v>
      </c>
      <c r="O32" s="307">
        <v>0</v>
      </c>
      <c r="P32" s="307">
        <v>0</v>
      </c>
      <c r="Q32" s="307">
        <v>41869</v>
      </c>
      <c r="R32" s="307">
        <v>0</v>
      </c>
      <c r="S32" s="307">
        <v>0</v>
      </c>
      <c r="T32" s="307">
        <v>0</v>
      </c>
      <c r="U32" s="307">
        <v>818681</v>
      </c>
      <c r="V32" s="307">
        <v>43798</v>
      </c>
      <c r="W32" s="307">
        <v>16777634</v>
      </c>
      <c r="X32" s="307">
        <v>0</v>
      </c>
      <c r="Y32" s="307">
        <v>0</v>
      </c>
      <c r="Z32" s="307">
        <v>1879449</v>
      </c>
      <c r="AA32" s="307">
        <v>0</v>
      </c>
      <c r="AB32" s="306">
        <f t="shared" si="5"/>
        <v>24519413</v>
      </c>
      <c r="AC32" s="310" t="s">
        <v>310</v>
      </c>
      <c r="AE32" s="283">
        <v>24519413</v>
      </c>
      <c r="AF32" s="285">
        <f t="shared" si="6"/>
        <v>0</v>
      </c>
    </row>
    <row r="33" spans="1:32" s="284" customFormat="1" ht="19.5" customHeight="1">
      <c r="A33" s="284">
        <v>21</v>
      </c>
      <c r="C33" s="305" t="s">
        <v>309</v>
      </c>
      <c r="D33" s="292">
        <v>23241</v>
      </c>
      <c r="E33" s="292">
        <v>0</v>
      </c>
      <c r="F33" s="292">
        <v>0</v>
      </c>
      <c r="G33" s="292">
        <v>14378</v>
      </c>
      <c r="H33" s="292">
        <v>0</v>
      </c>
      <c r="I33" s="292">
        <v>815720</v>
      </c>
      <c r="J33" s="292">
        <v>811135</v>
      </c>
      <c r="K33" s="292">
        <v>0</v>
      </c>
      <c r="L33" s="292">
        <v>0</v>
      </c>
      <c r="M33" s="292">
        <v>0</v>
      </c>
      <c r="N33" s="292">
        <v>0</v>
      </c>
      <c r="O33" s="292">
        <v>0</v>
      </c>
      <c r="P33" s="292">
        <v>0</v>
      </c>
      <c r="Q33" s="292">
        <v>45963</v>
      </c>
      <c r="R33" s="292">
        <v>10500</v>
      </c>
      <c r="S33" s="292">
        <v>0</v>
      </c>
      <c r="T33" s="292">
        <v>0</v>
      </c>
      <c r="U33" s="292">
        <v>383932</v>
      </c>
      <c r="V33" s="292">
        <v>13807</v>
      </c>
      <c r="W33" s="292">
        <v>10722170</v>
      </c>
      <c r="X33" s="292">
        <v>0</v>
      </c>
      <c r="Y33" s="292">
        <v>26400</v>
      </c>
      <c r="Z33" s="292">
        <v>1352087</v>
      </c>
      <c r="AA33" s="292">
        <v>0</v>
      </c>
      <c r="AB33" s="291">
        <f t="shared" si="5"/>
        <v>14219333</v>
      </c>
      <c r="AC33" s="290" t="s">
        <v>308</v>
      </c>
      <c r="AE33" s="283">
        <v>14219333</v>
      </c>
      <c r="AF33" s="285">
        <f t="shared" si="6"/>
        <v>0</v>
      </c>
    </row>
    <row r="34" spans="1:32" s="284" customFormat="1" ht="19.5" customHeight="1">
      <c r="A34" s="284">
        <v>22</v>
      </c>
      <c r="C34" s="305" t="s">
        <v>307</v>
      </c>
      <c r="D34" s="292">
        <v>52662</v>
      </c>
      <c r="E34" s="292">
        <v>90179</v>
      </c>
      <c r="F34" s="292">
        <v>0</v>
      </c>
      <c r="G34" s="292">
        <v>0</v>
      </c>
      <c r="H34" s="292">
        <v>40903</v>
      </c>
      <c r="I34" s="292">
        <v>3954775</v>
      </c>
      <c r="J34" s="292">
        <v>658375</v>
      </c>
      <c r="K34" s="292">
        <v>0</v>
      </c>
      <c r="L34" s="292">
        <v>0</v>
      </c>
      <c r="M34" s="292">
        <v>0</v>
      </c>
      <c r="N34" s="292">
        <v>406315</v>
      </c>
      <c r="O34" s="292">
        <v>0</v>
      </c>
      <c r="P34" s="292">
        <v>0</v>
      </c>
      <c r="Q34" s="292">
        <v>31031</v>
      </c>
      <c r="R34" s="292">
        <v>0</v>
      </c>
      <c r="S34" s="292">
        <v>0</v>
      </c>
      <c r="T34" s="292">
        <v>0</v>
      </c>
      <c r="U34" s="292">
        <v>1114313</v>
      </c>
      <c r="V34" s="292">
        <v>61851</v>
      </c>
      <c r="W34" s="292">
        <v>3790046</v>
      </c>
      <c r="X34" s="292">
        <v>0</v>
      </c>
      <c r="Y34" s="292">
        <v>0</v>
      </c>
      <c r="Z34" s="292">
        <v>5514360</v>
      </c>
      <c r="AA34" s="292">
        <v>0</v>
      </c>
      <c r="AB34" s="291">
        <f t="shared" si="5"/>
        <v>15714810</v>
      </c>
      <c r="AC34" s="290" t="s">
        <v>306</v>
      </c>
      <c r="AE34" s="283">
        <v>15714810</v>
      </c>
      <c r="AF34" s="285">
        <f t="shared" si="6"/>
        <v>0</v>
      </c>
    </row>
    <row r="35" spans="1:32" s="284" customFormat="1" ht="19.5" customHeight="1">
      <c r="A35" s="284">
        <v>23</v>
      </c>
      <c r="C35" s="305" t="s">
        <v>305</v>
      </c>
      <c r="D35" s="292">
        <v>204831</v>
      </c>
      <c r="E35" s="292">
        <v>0</v>
      </c>
      <c r="F35" s="292">
        <v>0</v>
      </c>
      <c r="G35" s="292">
        <v>0</v>
      </c>
      <c r="H35" s="292">
        <v>14769</v>
      </c>
      <c r="I35" s="292">
        <v>7225599</v>
      </c>
      <c r="J35" s="292">
        <v>2476653</v>
      </c>
      <c r="K35" s="292">
        <v>0</v>
      </c>
      <c r="L35" s="292">
        <v>0</v>
      </c>
      <c r="M35" s="292">
        <v>0</v>
      </c>
      <c r="N35" s="292">
        <v>0</v>
      </c>
      <c r="O35" s="292">
        <v>0</v>
      </c>
      <c r="P35" s="292">
        <v>0</v>
      </c>
      <c r="Q35" s="292">
        <v>265645</v>
      </c>
      <c r="R35" s="292">
        <v>0</v>
      </c>
      <c r="S35" s="292">
        <v>0</v>
      </c>
      <c r="T35" s="292">
        <v>0</v>
      </c>
      <c r="U35" s="292">
        <v>502936</v>
      </c>
      <c r="V35" s="292">
        <v>27161</v>
      </c>
      <c r="W35" s="292">
        <v>10042930</v>
      </c>
      <c r="X35" s="292">
        <v>0</v>
      </c>
      <c r="Y35" s="292">
        <v>0</v>
      </c>
      <c r="Z35" s="292">
        <v>2856290</v>
      </c>
      <c r="AA35" s="292">
        <v>0</v>
      </c>
      <c r="AB35" s="291">
        <f t="shared" si="5"/>
        <v>23616814</v>
      </c>
      <c r="AC35" s="290" t="s">
        <v>304</v>
      </c>
      <c r="AE35" s="283">
        <v>23616814</v>
      </c>
      <c r="AF35" s="285">
        <f t="shared" si="6"/>
        <v>0</v>
      </c>
    </row>
    <row r="36" spans="1:32" s="284" customFormat="1" ht="19.5" customHeight="1">
      <c r="A36" s="284">
        <v>24</v>
      </c>
      <c r="C36" s="305" t="s">
        <v>303</v>
      </c>
      <c r="D36" s="292">
        <v>193500</v>
      </c>
      <c r="E36" s="292">
        <v>11384</v>
      </c>
      <c r="F36" s="292">
        <v>0</v>
      </c>
      <c r="G36" s="292">
        <v>0</v>
      </c>
      <c r="H36" s="292">
        <v>82000</v>
      </c>
      <c r="I36" s="292">
        <v>508678</v>
      </c>
      <c r="J36" s="292">
        <v>1505277</v>
      </c>
      <c r="K36" s="292">
        <v>0</v>
      </c>
      <c r="L36" s="292">
        <v>0</v>
      </c>
      <c r="M36" s="292">
        <v>0</v>
      </c>
      <c r="N36" s="292">
        <v>75493</v>
      </c>
      <c r="O36" s="292">
        <v>0</v>
      </c>
      <c r="P36" s="292">
        <v>0</v>
      </c>
      <c r="Q36" s="292">
        <v>80809</v>
      </c>
      <c r="R36" s="292">
        <v>0</v>
      </c>
      <c r="S36" s="292">
        <v>0</v>
      </c>
      <c r="T36" s="292">
        <v>0</v>
      </c>
      <c r="U36" s="292">
        <v>437190</v>
      </c>
      <c r="V36" s="292">
        <v>17162</v>
      </c>
      <c r="W36" s="292">
        <v>5228244</v>
      </c>
      <c r="X36" s="292">
        <v>0</v>
      </c>
      <c r="Y36" s="292">
        <v>0</v>
      </c>
      <c r="Z36" s="292">
        <v>2637388</v>
      </c>
      <c r="AA36" s="292">
        <v>31248</v>
      </c>
      <c r="AB36" s="291">
        <f t="shared" si="5"/>
        <v>10808373</v>
      </c>
      <c r="AC36" s="290" t="s">
        <v>302</v>
      </c>
      <c r="AE36" s="283">
        <v>10808373</v>
      </c>
      <c r="AF36" s="285">
        <f t="shared" si="6"/>
        <v>0</v>
      </c>
    </row>
    <row r="37" spans="1:32" s="284" customFormat="1" ht="19.5" customHeight="1">
      <c r="A37" s="284">
        <v>25</v>
      </c>
      <c r="C37" s="305" t="s">
        <v>301</v>
      </c>
      <c r="D37" s="292">
        <v>44942</v>
      </c>
      <c r="E37" s="292">
        <v>1040396</v>
      </c>
      <c r="F37" s="292">
        <v>0</v>
      </c>
      <c r="G37" s="292">
        <v>178770</v>
      </c>
      <c r="H37" s="292">
        <v>10900</v>
      </c>
      <c r="I37" s="292">
        <v>464092</v>
      </c>
      <c r="J37" s="292">
        <v>4325378</v>
      </c>
      <c r="K37" s="292">
        <v>0</v>
      </c>
      <c r="L37" s="292">
        <v>0</v>
      </c>
      <c r="M37" s="292">
        <v>993031</v>
      </c>
      <c r="N37" s="292">
        <v>14936</v>
      </c>
      <c r="O37" s="292">
        <v>0</v>
      </c>
      <c r="P37" s="292">
        <v>0</v>
      </c>
      <c r="Q37" s="292">
        <v>23370</v>
      </c>
      <c r="R37" s="292">
        <v>80013</v>
      </c>
      <c r="S37" s="292">
        <v>0</v>
      </c>
      <c r="T37" s="292">
        <v>0</v>
      </c>
      <c r="U37" s="292">
        <v>479799</v>
      </c>
      <c r="V37" s="292">
        <v>26422</v>
      </c>
      <c r="W37" s="292">
        <v>13385835</v>
      </c>
      <c r="X37" s="292">
        <v>0</v>
      </c>
      <c r="Y37" s="292">
        <v>145743</v>
      </c>
      <c r="Z37" s="292">
        <v>5835840</v>
      </c>
      <c r="AA37" s="292">
        <v>0</v>
      </c>
      <c r="AB37" s="291">
        <f t="shared" si="5"/>
        <v>27049467</v>
      </c>
      <c r="AC37" s="290" t="s">
        <v>300</v>
      </c>
      <c r="AE37" s="283">
        <v>27049467</v>
      </c>
      <c r="AF37" s="285">
        <f t="shared" si="6"/>
        <v>0</v>
      </c>
    </row>
    <row r="38" spans="1:32" s="284" customFormat="1" ht="19.5" customHeight="1">
      <c r="A38" s="284">
        <v>26</v>
      </c>
      <c r="C38" s="305" t="s">
        <v>299</v>
      </c>
      <c r="D38" s="292">
        <v>792142</v>
      </c>
      <c r="E38" s="292">
        <v>0</v>
      </c>
      <c r="F38" s="292">
        <v>0</v>
      </c>
      <c r="G38" s="292">
        <v>33433</v>
      </c>
      <c r="H38" s="292">
        <v>0</v>
      </c>
      <c r="I38" s="292">
        <v>5340220</v>
      </c>
      <c r="J38" s="292">
        <v>7722860</v>
      </c>
      <c r="K38" s="292">
        <v>0</v>
      </c>
      <c r="L38" s="292">
        <v>0</v>
      </c>
      <c r="M38" s="292">
        <v>1084900</v>
      </c>
      <c r="N38" s="292">
        <v>63279</v>
      </c>
      <c r="O38" s="292">
        <v>0</v>
      </c>
      <c r="P38" s="292">
        <v>0</v>
      </c>
      <c r="Q38" s="292">
        <v>607708</v>
      </c>
      <c r="R38" s="292">
        <v>186400</v>
      </c>
      <c r="S38" s="292">
        <v>0</v>
      </c>
      <c r="T38" s="292">
        <v>0</v>
      </c>
      <c r="U38" s="292">
        <v>1460551</v>
      </c>
      <c r="V38" s="292">
        <v>63116</v>
      </c>
      <c r="W38" s="292">
        <v>30248037</v>
      </c>
      <c r="X38" s="292">
        <v>0</v>
      </c>
      <c r="Y38" s="292">
        <v>214100</v>
      </c>
      <c r="Z38" s="292">
        <v>7592973</v>
      </c>
      <c r="AA38" s="292">
        <v>0</v>
      </c>
      <c r="AB38" s="291">
        <f t="shared" si="5"/>
        <v>55409719</v>
      </c>
      <c r="AC38" s="310" t="s">
        <v>298</v>
      </c>
      <c r="AE38" s="283">
        <v>55409719</v>
      </c>
      <c r="AF38" s="285">
        <f t="shared" si="6"/>
        <v>0</v>
      </c>
    </row>
    <row r="39" spans="1:32" s="284" customFormat="1" ht="19.5" customHeight="1">
      <c r="A39" s="284">
        <v>27</v>
      </c>
      <c r="C39" s="309" t="s">
        <v>297</v>
      </c>
      <c r="D39" s="303">
        <v>0</v>
      </c>
      <c r="E39" s="303">
        <v>0</v>
      </c>
      <c r="F39" s="303">
        <v>0</v>
      </c>
      <c r="G39" s="303">
        <v>0</v>
      </c>
      <c r="H39" s="303">
        <v>0</v>
      </c>
      <c r="I39" s="303">
        <v>35264</v>
      </c>
      <c r="J39" s="303">
        <v>42578</v>
      </c>
      <c r="K39" s="303">
        <v>0</v>
      </c>
      <c r="L39" s="303">
        <v>0</v>
      </c>
      <c r="M39" s="303">
        <v>0</v>
      </c>
      <c r="N39" s="303">
        <v>23203</v>
      </c>
      <c r="O39" s="303">
        <v>0</v>
      </c>
      <c r="P39" s="303">
        <v>0</v>
      </c>
      <c r="Q39" s="303">
        <v>5115</v>
      </c>
      <c r="R39" s="303">
        <v>0</v>
      </c>
      <c r="S39" s="303">
        <v>0</v>
      </c>
      <c r="T39" s="303">
        <v>0</v>
      </c>
      <c r="U39" s="303">
        <v>228616</v>
      </c>
      <c r="V39" s="303">
        <v>9542</v>
      </c>
      <c r="W39" s="303">
        <v>1900632</v>
      </c>
      <c r="X39" s="303">
        <v>0</v>
      </c>
      <c r="Y39" s="303">
        <v>0</v>
      </c>
      <c r="Z39" s="303">
        <v>3572637</v>
      </c>
      <c r="AA39" s="303">
        <v>0</v>
      </c>
      <c r="AB39" s="302">
        <f t="shared" si="5"/>
        <v>5817587</v>
      </c>
      <c r="AC39" s="290" t="s">
        <v>296</v>
      </c>
      <c r="AE39" s="283">
        <v>5817587</v>
      </c>
      <c r="AF39" s="285">
        <f t="shared" si="6"/>
        <v>0</v>
      </c>
    </row>
    <row r="40" spans="1:32" s="284" customFormat="1" ht="19.5" customHeight="1">
      <c r="A40" s="284">
        <v>28</v>
      </c>
      <c r="C40" s="305" t="s">
        <v>295</v>
      </c>
      <c r="D40" s="292">
        <v>0</v>
      </c>
      <c r="E40" s="292">
        <v>118127</v>
      </c>
      <c r="F40" s="292">
        <v>0</v>
      </c>
      <c r="G40" s="292">
        <v>0</v>
      </c>
      <c r="H40" s="292">
        <v>26000</v>
      </c>
      <c r="I40" s="292">
        <v>7813</v>
      </c>
      <c r="J40" s="292">
        <v>251234</v>
      </c>
      <c r="K40" s="292">
        <v>0</v>
      </c>
      <c r="L40" s="292">
        <v>0</v>
      </c>
      <c r="M40" s="292">
        <v>0</v>
      </c>
      <c r="N40" s="292">
        <v>0</v>
      </c>
      <c r="O40" s="292">
        <v>0</v>
      </c>
      <c r="P40" s="292">
        <v>0</v>
      </c>
      <c r="Q40" s="292">
        <v>0</v>
      </c>
      <c r="R40" s="292">
        <v>113332</v>
      </c>
      <c r="S40" s="292">
        <v>0</v>
      </c>
      <c r="T40" s="292">
        <v>0</v>
      </c>
      <c r="U40" s="292">
        <v>95218</v>
      </c>
      <c r="V40" s="292">
        <v>6604</v>
      </c>
      <c r="W40" s="292">
        <v>3717304</v>
      </c>
      <c r="X40" s="292">
        <v>0</v>
      </c>
      <c r="Y40" s="292">
        <v>0</v>
      </c>
      <c r="Z40" s="292">
        <v>1597626</v>
      </c>
      <c r="AA40" s="292">
        <v>0</v>
      </c>
      <c r="AB40" s="291">
        <f t="shared" si="5"/>
        <v>5933258</v>
      </c>
      <c r="AC40" s="290" t="s">
        <v>294</v>
      </c>
      <c r="AE40" s="283">
        <v>5933258</v>
      </c>
      <c r="AF40" s="285">
        <f t="shared" si="6"/>
        <v>0</v>
      </c>
    </row>
    <row r="41" spans="1:32" s="284" customFormat="1" ht="19.5" customHeight="1">
      <c r="A41" s="284">
        <v>29</v>
      </c>
      <c r="C41" s="305" t="s">
        <v>293</v>
      </c>
      <c r="D41" s="292">
        <v>0</v>
      </c>
      <c r="E41" s="292">
        <v>0</v>
      </c>
      <c r="F41" s="292">
        <v>0</v>
      </c>
      <c r="G41" s="292">
        <v>0</v>
      </c>
      <c r="H41" s="292">
        <v>0</v>
      </c>
      <c r="I41" s="292">
        <v>0</v>
      </c>
      <c r="J41" s="292">
        <v>0</v>
      </c>
      <c r="K41" s="292">
        <v>0</v>
      </c>
      <c r="L41" s="292">
        <v>0</v>
      </c>
      <c r="M41" s="292">
        <v>0</v>
      </c>
      <c r="N41" s="292">
        <v>0</v>
      </c>
      <c r="O41" s="292">
        <v>0</v>
      </c>
      <c r="P41" s="292">
        <v>0</v>
      </c>
      <c r="Q41" s="292">
        <v>0</v>
      </c>
      <c r="R41" s="292">
        <v>0</v>
      </c>
      <c r="S41" s="292">
        <v>0</v>
      </c>
      <c r="T41" s="292">
        <v>0</v>
      </c>
      <c r="U41" s="292">
        <v>11279</v>
      </c>
      <c r="V41" s="292">
        <v>1510</v>
      </c>
      <c r="W41" s="292">
        <v>1086832</v>
      </c>
      <c r="X41" s="292">
        <v>0</v>
      </c>
      <c r="Y41" s="292">
        <v>0</v>
      </c>
      <c r="Z41" s="292">
        <v>0</v>
      </c>
      <c r="AA41" s="292">
        <v>0</v>
      </c>
      <c r="AB41" s="291">
        <f t="shared" si="5"/>
        <v>1099621</v>
      </c>
      <c r="AC41" s="290" t="s">
        <v>292</v>
      </c>
      <c r="AE41" s="283">
        <v>1099621</v>
      </c>
      <c r="AF41" s="285">
        <f t="shared" si="6"/>
        <v>0</v>
      </c>
    </row>
    <row r="42" spans="1:32" s="284" customFormat="1" ht="19.5" customHeight="1">
      <c r="A42" s="284">
        <v>30</v>
      </c>
      <c r="C42" s="308" t="s">
        <v>291</v>
      </c>
      <c r="D42" s="307">
        <v>0</v>
      </c>
      <c r="E42" s="307">
        <v>0</v>
      </c>
      <c r="F42" s="307">
        <v>0</v>
      </c>
      <c r="G42" s="307">
        <v>0</v>
      </c>
      <c r="H42" s="307">
        <v>0</v>
      </c>
      <c r="I42" s="307">
        <v>0</v>
      </c>
      <c r="J42" s="307">
        <v>0</v>
      </c>
      <c r="K42" s="307">
        <v>1203</v>
      </c>
      <c r="L42" s="307">
        <v>36421</v>
      </c>
      <c r="M42" s="307">
        <v>0</v>
      </c>
      <c r="N42" s="307">
        <v>0</v>
      </c>
      <c r="O42" s="307">
        <v>0</v>
      </c>
      <c r="P42" s="307">
        <v>0</v>
      </c>
      <c r="Q42" s="307">
        <v>0</v>
      </c>
      <c r="R42" s="307">
        <v>0</v>
      </c>
      <c r="S42" s="307">
        <v>0</v>
      </c>
      <c r="T42" s="307">
        <v>0</v>
      </c>
      <c r="U42" s="307">
        <v>33853</v>
      </c>
      <c r="V42" s="307">
        <v>2141</v>
      </c>
      <c r="W42" s="307">
        <v>2120438</v>
      </c>
      <c r="X42" s="307">
        <v>0</v>
      </c>
      <c r="Y42" s="307">
        <v>0</v>
      </c>
      <c r="Z42" s="307">
        <v>186852</v>
      </c>
      <c r="AA42" s="307">
        <v>0</v>
      </c>
      <c r="AB42" s="306">
        <f t="shared" si="5"/>
        <v>2380908</v>
      </c>
      <c r="AC42" s="290" t="s">
        <v>290</v>
      </c>
      <c r="AE42" s="283">
        <v>2380908</v>
      </c>
      <c r="AF42" s="285">
        <f t="shared" si="6"/>
        <v>0</v>
      </c>
    </row>
    <row r="43" spans="1:32" s="284" customFormat="1" ht="19.5" customHeight="1">
      <c r="A43" s="284">
        <v>31</v>
      </c>
      <c r="C43" s="305" t="s">
        <v>289</v>
      </c>
      <c r="D43" s="292">
        <v>0</v>
      </c>
      <c r="E43" s="292">
        <v>0</v>
      </c>
      <c r="F43" s="292">
        <v>614</v>
      </c>
      <c r="G43" s="292">
        <v>32209</v>
      </c>
      <c r="H43" s="292">
        <v>0</v>
      </c>
      <c r="I43" s="292">
        <v>1610367</v>
      </c>
      <c r="J43" s="292">
        <v>403600</v>
      </c>
      <c r="K43" s="292">
        <v>1490001</v>
      </c>
      <c r="L43" s="292">
        <v>780882</v>
      </c>
      <c r="M43" s="292">
        <v>0</v>
      </c>
      <c r="N43" s="292">
        <v>0</v>
      </c>
      <c r="O43" s="292">
        <v>0</v>
      </c>
      <c r="P43" s="292">
        <v>0</v>
      </c>
      <c r="Q43" s="292">
        <v>248872</v>
      </c>
      <c r="R43" s="292">
        <v>0</v>
      </c>
      <c r="S43" s="292">
        <v>0</v>
      </c>
      <c r="T43" s="292">
        <v>0</v>
      </c>
      <c r="U43" s="292">
        <v>46174</v>
      </c>
      <c r="V43" s="292">
        <v>4802</v>
      </c>
      <c r="W43" s="292">
        <v>2259653</v>
      </c>
      <c r="X43" s="292">
        <v>0</v>
      </c>
      <c r="Y43" s="292">
        <v>0</v>
      </c>
      <c r="Z43" s="292">
        <v>2118711</v>
      </c>
      <c r="AA43" s="292">
        <v>0</v>
      </c>
      <c r="AB43" s="291">
        <f t="shared" si="5"/>
        <v>8995885</v>
      </c>
      <c r="AC43" s="301" t="s">
        <v>288</v>
      </c>
      <c r="AE43" s="283">
        <v>8995885</v>
      </c>
      <c r="AF43" s="285">
        <f t="shared" si="6"/>
        <v>0</v>
      </c>
    </row>
    <row r="44" spans="1:32" s="284" customFormat="1" ht="19.5" customHeight="1">
      <c r="A44" s="284">
        <v>32</v>
      </c>
      <c r="C44" s="305" t="s">
        <v>287</v>
      </c>
      <c r="D44" s="292">
        <v>0</v>
      </c>
      <c r="E44" s="292">
        <v>0</v>
      </c>
      <c r="F44" s="292">
        <v>0</v>
      </c>
      <c r="G44" s="292">
        <v>0</v>
      </c>
      <c r="H44" s="292">
        <v>0</v>
      </c>
      <c r="I44" s="292">
        <v>6022</v>
      </c>
      <c r="J44" s="292">
        <v>0</v>
      </c>
      <c r="K44" s="292">
        <v>1961</v>
      </c>
      <c r="L44" s="292">
        <v>0</v>
      </c>
      <c r="M44" s="292">
        <v>0</v>
      </c>
      <c r="N44" s="292">
        <v>0</v>
      </c>
      <c r="O44" s="292">
        <v>0</v>
      </c>
      <c r="P44" s="292">
        <v>0</v>
      </c>
      <c r="Q44" s="292">
        <v>0</v>
      </c>
      <c r="R44" s="292">
        <v>0</v>
      </c>
      <c r="S44" s="292">
        <v>0</v>
      </c>
      <c r="T44" s="292">
        <v>0</v>
      </c>
      <c r="U44" s="292">
        <v>0</v>
      </c>
      <c r="V44" s="292">
        <v>0</v>
      </c>
      <c r="W44" s="292">
        <v>260882</v>
      </c>
      <c r="X44" s="292">
        <v>0</v>
      </c>
      <c r="Y44" s="292">
        <v>0</v>
      </c>
      <c r="Z44" s="292">
        <v>49917</v>
      </c>
      <c r="AA44" s="292">
        <v>0</v>
      </c>
      <c r="AB44" s="291">
        <f t="shared" si="5"/>
        <v>318782</v>
      </c>
      <c r="AC44" s="290" t="s">
        <v>286</v>
      </c>
      <c r="AE44" s="283">
        <v>318782</v>
      </c>
      <c r="AF44" s="285">
        <f t="shared" si="6"/>
        <v>0</v>
      </c>
    </row>
    <row r="45" spans="1:32" s="284" customFormat="1" ht="19.5" customHeight="1">
      <c r="A45" s="284">
        <v>33</v>
      </c>
      <c r="C45" s="305" t="s">
        <v>285</v>
      </c>
      <c r="D45" s="292">
        <v>0</v>
      </c>
      <c r="E45" s="292">
        <v>49891</v>
      </c>
      <c r="F45" s="292">
        <v>0</v>
      </c>
      <c r="G45" s="292">
        <v>0</v>
      </c>
      <c r="H45" s="292">
        <v>0</v>
      </c>
      <c r="I45" s="292">
        <v>248658</v>
      </c>
      <c r="J45" s="292">
        <v>1220</v>
      </c>
      <c r="K45" s="292">
        <v>426333</v>
      </c>
      <c r="L45" s="292">
        <v>676620</v>
      </c>
      <c r="M45" s="292">
        <v>0</v>
      </c>
      <c r="N45" s="292">
        <v>0</v>
      </c>
      <c r="O45" s="292">
        <v>0</v>
      </c>
      <c r="P45" s="292">
        <v>0</v>
      </c>
      <c r="Q45" s="292">
        <v>0</v>
      </c>
      <c r="R45" s="292">
        <v>0</v>
      </c>
      <c r="S45" s="292">
        <v>0</v>
      </c>
      <c r="T45" s="292">
        <v>0</v>
      </c>
      <c r="U45" s="292">
        <v>19243</v>
      </c>
      <c r="V45" s="292">
        <v>1806</v>
      </c>
      <c r="W45" s="292">
        <v>1100249</v>
      </c>
      <c r="X45" s="292">
        <v>0</v>
      </c>
      <c r="Y45" s="292">
        <v>0</v>
      </c>
      <c r="Z45" s="292">
        <v>29171</v>
      </c>
      <c r="AA45" s="292">
        <v>0</v>
      </c>
      <c r="AB45" s="291">
        <f t="shared" ref="AB45:AB76" si="7">SUM(D45:AA45)</f>
        <v>2553191</v>
      </c>
      <c r="AC45" s="290" t="s">
        <v>284</v>
      </c>
      <c r="AE45" s="283">
        <v>2553191</v>
      </c>
      <c r="AF45" s="285">
        <f t="shared" si="6"/>
        <v>0</v>
      </c>
    </row>
    <row r="46" spans="1:32" s="284" customFormat="1" ht="19.5" customHeight="1">
      <c r="A46" s="284">
        <v>34</v>
      </c>
      <c r="C46" s="305" t="s">
        <v>283</v>
      </c>
      <c r="D46" s="292">
        <v>0</v>
      </c>
      <c r="E46" s="292">
        <v>0</v>
      </c>
      <c r="F46" s="292">
        <v>0</v>
      </c>
      <c r="G46" s="292">
        <v>0</v>
      </c>
      <c r="H46" s="292">
        <v>25800</v>
      </c>
      <c r="I46" s="292">
        <v>43968</v>
      </c>
      <c r="J46" s="292">
        <v>3900</v>
      </c>
      <c r="K46" s="292">
        <v>352748</v>
      </c>
      <c r="L46" s="292">
        <v>0</v>
      </c>
      <c r="M46" s="292">
        <v>0</v>
      </c>
      <c r="N46" s="292">
        <v>0</v>
      </c>
      <c r="O46" s="292">
        <v>0</v>
      </c>
      <c r="P46" s="292">
        <v>0</v>
      </c>
      <c r="Q46" s="292">
        <v>0</v>
      </c>
      <c r="R46" s="292">
        <v>0</v>
      </c>
      <c r="S46" s="292">
        <v>0</v>
      </c>
      <c r="T46" s="292">
        <v>0</v>
      </c>
      <c r="U46" s="292">
        <v>9091</v>
      </c>
      <c r="V46" s="292">
        <v>0</v>
      </c>
      <c r="W46" s="292">
        <v>681508</v>
      </c>
      <c r="X46" s="292">
        <v>0</v>
      </c>
      <c r="Y46" s="292">
        <v>0</v>
      </c>
      <c r="Z46" s="292">
        <v>0</v>
      </c>
      <c r="AA46" s="292">
        <v>0</v>
      </c>
      <c r="AB46" s="291">
        <f t="shared" si="7"/>
        <v>1117015</v>
      </c>
      <c r="AC46" s="290" t="s">
        <v>282</v>
      </c>
      <c r="AE46" s="283">
        <v>1117015</v>
      </c>
      <c r="AF46" s="285">
        <f t="shared" si="6"/>
        <v>0</v>
      </c>
    </row>
    <row r="47" spans="1:32" s="284" customFormat="1" ht="19.5" customHeight="1">
      <c r="A47" s="284">
        <v>35</v>
      </c>
      <c r="C47" s="305" t="s">
        <v>281</v>
      </c>
      <c r="D47" s="292">
        <v>0</v>
      </c>
      <c r="E47" s="292">
        <v>5033</v>
      </c>
      <c r="F47" s="292">
        <v>0</v>
      </c>
      <c r="G47" s="292">
        <v>0</v>
      </c>
      <c r="H47" s="292">
        <v>0</v>
      </c>
      <c r="I47" s="292">
        <v>218822</v>
      </c>
      <c r="J47" s="292">
        <v>567000</v>
      </c>
      <c r="K47" s="292">
        <v>0</v>
      </c>
      <c r="L47" s="292">
        <v>471254</v>
      </c>
      <c r="M47" s="292">
        <v>0</v>
      </c>
      <c r="N47" s="292">
        <v>0</v>
      </c>
      <c r="O47" s="292">
        <v>0</v>
      </c>
      <c r="P47" s="292">
        <v>0</v>
      </c>
      <c r="Q47" s="292">
        <v>4263</v>
      </c>
      <c r="R47" s="292">
        <v>0</v>
      </c>
      <c r="S47" s="292">
        <v>0</v>
      </c>
      <c r="T47" s="292">
        <v>0</v>
      </c>
      <c r="U47" s="292">
        <v>14349</v>
      </c>
      <c r="V47" s="292">
        <v>1963</v>
      </c>
      <c r="W47" s="292">
        <v>1060268</v>
      </c>
      <c r="X47" s="292">
        <v>0</v>
      </c>
      <c r="Y47" s="292">
        <v>0</v>
      </c>
      <c r="Z47" s="292">
        <v>29885</v>
      </c>
      <c r="AA47" s="292">
        <v>0</v>
      </c>
      <c r="AB47" s="291">
        <f t="shared" si="7"/>
        <v>2372837</v>
      </c>
      <c r="AC47" s="290" t="s">
        <v>280</v>
      </c>
      <c r="AE47" s="283">
        <v>2372837</v>
      </c>
      <c r="AF47" s="285">
        <f t="shared" si="6"/>
        <v>0</v>
      </c>
    </row>
    <row r="48" spans="1:32" s="284" customFormat="1" ht="19.5" customHeight="1">
      <c r="A48" s="284">
        <v>36</v>
      </c>
      <c r="C48" s="305" t="s">
        <v>279</v>
      </c>
      <c r="D48" s="292">
        <v>0</v>
      </c>
      <c r="E48" s="292">
        <v>0</v>
      </c>
      <c r="F48" s="292">
        <v>0</v>
      </c>
      <c r="G48" s="292">
        <v>302000</v>
      </c>
      <c r="H48" s="292">
        <v>0</v>
      </c>
      <c r="I48" s="292">
        <v>121368</v>
      </c>
      <c r="J48" s="292">
        <v>0</v>
      </c>
      <c r="K48" s="292">
        <v>0</v>
      </c>
      <c r="L48" s="292">
        <v>0</v>
      </c>
      <c r="M48" s="292">
        <v>0</v>
      </c>
      <c r="N48" s="292">
        <v>0</v>
      </c>
      <c r="O48" s="292">
        <v>0</v>
      </c>
      <c r="P48" s="292">
        <v>0</v>
      </c>
      <c r="Q48" s="292">
        <v>0</v>
      </c>
      <c r="R48" s="292">
        <v>0</v>
      </c>
      <c r="S48" s="292">
        <v>0</v>
      </c>
      <c r="T48" s="292">
        <v>0</v>
      </c>
      <c r="U48" s="292">
        <v>0</v>
      </c>
      <c r="V48" s="292">
        <v>0</v>
      </c>
      <c r="W48" s="292">
        <v>324965</v>
      </c>
      <c r="X48" s="292">
        <v>0</v>
      </c>
      <c r="Y48" s="292">
        <v>0</v>
      </c>
      <c r="Z48" s="292">
        <v>20203</v>
      </c>
      <c r="AA48" s="292">
        <v>0</v>
      </c>
      <c r="AB48" s="291">
        <f t="shared" si="7"/>
        <v>768536</v>
      </c>
      <c r="AC48" s="290" t="s">
        <v>278</v>
      </c>
      <c r="AE48" s="283">
        <v>768536</v>
      </c>
      <c r="AF48" s="285">
        <f t="shared" si="6"/>
        <v>0</v>
      </c>
    </row>
    <row r="49" spans="1:33" s="284" customFormat="1" ht="19.5" customHeight="1">
      <c r="A49" s="284">
        <v>37</v>
      </c>
      <c r="C49" s="305" t="s">
        <v>277</v>
      </c>
      <c r="D49" s="292">
        <v>5805</v>
      </c>
      <c r="E49" s="292">
        <v>0</v>
      </c>
      <c r="F49" s="292">
        <v>0</v>
      </c>
      <c r="G49" s="292">
        <v>0</v>
      </c>
      <c r="H49" s="292">
        <v>0</v>
      </c>
      <c r="I49" s="292">
        <v>1020191</v>
      </c>
      <c r="J49" s="292">
        <v>734804</v>
      </c>
      <c r="K49" s="292">
        <v>976980</v>
      </c>
      <c r="L49" s="292">
        <v>0</v>
      </c>
      <c r="M49" s="292">
        <v>0</v>
      </c>
      <c r="N49" s="292">
        <v>0</v>
      </c>
      <c r="O49" s="292">
        <v>0</v>
      </c>
      <c r="P49" s="292">
        <v>0</v>
      </c>
      <c r="Q49" s="292">
        <v>128512</v>
      </c>
      <c r="R49" s="292">
        <v>0</v>
      </c>
      <c r="S49" s="292">
        <v>4608</v>
      </c>
      <c r="T49" s="292">
        <v>0</v>
      </c>
      <c r="U49" s="292">
        <v>42010</v>
      </c>
      <c r="V49" s="292">
        <v>4352</v>
      </c>
      <c r="W49" s="292">
        <v>2307841</v>
      </c>
      <c r="X49" s="292">
        <v>0</v>
      </c>
      <c r="Y49" s="292">
        <v>0</v>
      </c>
      <c r="Z49" s="292">
        <v>1863092</v>
      </c>
      <c r="AA49" s="292">
        <v>96521</v>
      </c>
      <c r="AB49" s="291">
        <f t="shared" si="7"/>
        <v>7184716</v>
      </c>
      <c r="AC49" s="290" t="s">
        <v>276</v>
      </c>
      <c r="AE49" s="283">
        <v>7184716</v>
      </c>
      <c r="AF49" s="285">
        <f t="shared" si="6"/>
        <v>0</v>
      </c>
    </row>
    <row r="50" spans="1:33" s="284" customFormat="1" ht="19.5" customHeight="1">
      <c r="A50" s="284">
        <v>38</v>
      </c>
      <c r="C50" s="305" t="s">
        <v>275</v>
      </c>
      <c r="D50" s="292">
        <v>0</v>
      </c>
      <c r="E50" s="292">
        <v>7285</v>
      </c>
      <c r="F50" s="292">
        <v>0</v>
      </c>
      <c r="G50" s="292">
        <v>0</v>
      </c>
      <c r="H50" s="292">
        <v>0</v>
      </c>
      <c r="I50" s="292">
        <v>49615</v>
      </c>
      <c r="J50" s="292">
        <v>0</v>
      </c>
      <c r="K50" s="292">
        <v>0</v>
      </c>
      <c r="L50" s="292">
        <v>23972</v>
      </c>
      <c r="M50" s="292">
        <v>0</v>
      </c>
      <c r="N50" s="292">
        <v>0</v>
      </c>
      <c r="O50" s="292">
        <v>0</v>
      </c>
      <c r="P50" s="292">
        <v>0</v>
      </c>
      <c r="Q50" s="292">
        <v>9182</v>
      </c>
      <c r="R50" s="292">
        <v>0</v>
      </c>
      <c r="S50" s="292">
        <v>0</v>
      </c>
      <c r="T50" s="292">
        <v>0</v>
      </c>
      <c r="U50" s="292">
        <v>1250</v>
      </c>
      <c r="V50" s="292">
        <v>127</v>
      </c>
      <c r="W50" s="292">
        <v>79648</v>
      </c>
      <c r="X50" s="292">
        <v>0</v>
      </c>
      <c r="Y50" s="292">
        <v>0</v>
      </c>
      <c r="Z50" s="292">
        <v>7411</v>
      </c>
      <c r="AA50" s="292">
        <v>0</v>
      </c>
      <c r="AB50" s="291">
        <f t="shared" si="7"/>
        <v>178490</v>
      </c>
      <c r="AC50" s="290" t="s">
        <v>274</v>
      </c>
      <c r="AE50" s="283">
        <v>178490</v>
      </c>
      <c r="AF50" s="285">
        <f t="shared" si="6"/>
        <v>0</v>
      </c>
    </row>
    <row r="51" spans="1:33" s="284" customFormat="1" ht="19.5" customHeight="1">
      <c r="A51" s="284">
        <v>39</v>
      </c>
      <c r="C51" s="305" t="s">
        <v>273</v>
      </c>
      <c r="D51" s="292">
        <v>555669</v>
      </c>
      <c r="E51" s="292">
        <v>0</v>
      </c>
      <c r="F51" s="292">
        <v>0</v>
      </c>
      <c r="G51" s="292">
        <v>0</v>
      </c>
      <c r="H51" s="292">
        <v>0</v>
      </c>
      <c r="I51" s="292">
        <v>0</v>
      </c>
      <c r="J51" s="292">
        <v>0</v>
      </c>
      <c r="K51" s="292">
        <v>457728</v>
      </c>
      <c r="L51" s="292">
        <v>0</v>
      </c>
      <c r="M51" s="292">
        <v>0</v>
      </c>
      <c r="N51" s="292">
        <v>0</v>
      </c>
      <c r="O51" s="292">
        <v>0</v>
      </c>
      <c r="P51" s="292">
        <v>0</v>
      </c>
      <c r="Q51" s="292">
        <v>485189</v>
      </c>
      <c r="R51" s="292">
        <v>0</v>
      </c>
      <c r="S51" s="292">
        <v>0</v>
      </c>
      <c r="T51" s="292">
        <v>0</v>
      </c>
      <c r="U51" s="292">
        <v>2535</v>
      </c>
      <c r="V51" s="292">
        <v>0</v>
      </c>
      <c r="W51" s="292">
        <v>924779</v>
      </c>
      <c r="X51" s="292">
        <v>0</v>
      </c>
      <c r="Y51" s="292">
        <v>0</v>
      </c>
      <c r="Z51" s="292">
        <v>147151</v>
      </c>
      <c r="AA51" s="292">
        <v>0</v>
      </c>
      <c r="AB51" s="291">
        <f t="shared" si="7"/>
        <v>2573051</v>
      </c>
      <c r="AC51" s="290" t="s">
        <v>272</v>
      </c>
      <c r="AE51" s="283">
        <v>2573051</v>
      </c>
      <c r="AF51" s="285">
        <f t="shared" si="6"/>
        <v>0</v>
      </c>
    </row>
    <row r="52" spans="1:33" s="284" customFormat="1" ht="18.75" customHeight="1">
      <c r="A52" s="284">
        <v>40</v>
      </c>
      <c r="C52" s="304" t="s">
        <v>271</v>
      </c>
      <c r="D52" s="303">
        <v>0</v>
      </c>
      <c r="E52" s="303">
        <v>0</v>
      </c>
      <c r="F52" s="303">
        <v>0</v>
      </c>
      <c r="G52" s="303">
        <v>0</v>
      </c>
      <c r="H52" s="303">
        <v>0</v>
      </c>
      <c r="I52" s="303">
        <v>1174008</v>
      </c>
      <c r="J52" s="303">
        <v>0</v>
      </c>
      <c r="K52" s="303">
        <v>0</v>
      </c>
      <c r="L52" s="303">
        <v>0</v>
      </c>
      <c r="M52" s="303">
        <v>0</v>
      </c>
      <c r="N52" s="303">
        <v>0</v>
      </c>
      <c r="O52" s="303">
        <v>0</v>
      </c>
      <c r="P52" s="303">
        <v>0</v>
      </c>
      <c r="Q52" s="303">
        <v>202557</v>
      </c>
      <c r="R52" s="303">
        <v>0</v>
      </c>
      <c r="S52" s="303">
        <v>0</v>
      </c>
      <c r="T52" s="303">
        <v>0</v>
      </c>
      <c r="U52" s="303">
        <v>0</v>
      </c>
      <c r="V52" s="303">
        <v>0</v>
      </c>
      <c r="W52" s="303">
        <v>0</v>
      </c>
      <c r="X52" s="303">
        <v>0</v>
      </c>
      <c r="Y52" s="303">
        <v>0</v>
      </c>
      <c r="Z52" s="303">
        <v>3106</v>
      </c>
      <c r="AA52" s="303">
        <v>0</v>
      </c>
      <c r="AB52" s="302">
        <f t="shared" si="7"/>
        <v>1379671</v>
      </c>
      <c r="AC52" s="301" t="s">
        <v>270</v>
      </c>
      <c r="AE52" s="283">
        <v>1379671</v>
      </c>
      <c r="AF52" s="285">
        <f t="shared" ref="AF52:AF76" si="8">AB52-AE52</f>
        <v>0</v>
      </c>
      <c r="AG52" s="284" t="s">
        <v>269</v>
      </c>
    </row>
    <row r="53" spans="1:33" s="284" customFormat="1" ht="19.5" customHeight="1">
      <c r="A53" s="284">
        <v>41</v>
      </c>
      <c r="C53" s="293" t="s">
        <v>267</v>
      </c>
      <c r="D53" s="292">
        <v>0</v>
      </c>
      <c r="E53" s="292">
        <v>0</v>
      </c>
      <c r="F53" s="292">
        <v>0</v>
      </c>
      <c r="G53" s="292">
        <v>0</v>
      </c>
      <c r="H53" s="292">
        <v>0</v>
      </c>
      <c r="I53" s="292">
        <v>0</v>
      </c>
      <c r="J53" s="292">
        <v>0</v>
      </c>
      <c r="K53" s="292">
        <v>0</v>
      </c>
      <c r="L53" s="292">
        <v>0</v>
      </c>
      <c r="M53" s="292">
        <v>0</v>
      </c>
      <c r="N53" s="292">
        <v>0</v>
      </c>
      <c r="O53" s="292">
        <v>0</v>
      </c>
      <c r="P53" s="292">
        <v>0</v>
      </c>
      <c r="Q53" s="292">
        <v>0</v>
      </c>
      <c r="R53" s="292">
        <v>0</v>
      </c>
      <c r="S53" s="292">
        <v>0</v>
      </c>
      <c r="T53" s="292">
        <v>0</v>
      </c>
      <c r="U53" s="292">
        <v>0</v>
      </c>
      <c r="V53" s="292">
        <v>0</v>
      </c>
      <c r="W53" s="292">
        <v>0</v>
      </c>
      <c r="X53" s="292">
        <v>0</v>
      </c>
      <c r="Y53" s="292">
        <v>0</v>
      </c>
      <c r="Z53" s="292">
        <v>702049</v>
      </c>
      <c r="AA53" s="292">
        <v>0</v>
      </c>
      <c r="AB53" s="291">
        <f t="shared" si="7"/>
        <v>702049</v>
      </c>
      <c r="AC53" s="290" t="s">
        <v>268</v>
      </c>
      <c r="AE53" s="283">
        <v>702049</v>
      </c>
      <c r="AF53" s="285">
        <f t="shared" si="8"/>
        <v>0</v>
      </c>
      <c r="AG53" s="284" t="s">
        <v>267</v>
      </c>
    </row>
    <row r="54" spans="1:33" s="284" customFormat="1" ht="19.5" customHeight="1">
      <c r="A54" s="284">
        <v>42</v>
      </c>
      <c r="C54" s="293" t="s">
        <v>265</v>
      </c>
      <c r="D54" s="292">
        <v>0</v>
      </c>
      <c r="E54" s="292">
        <v>0</v>
      </c>
      <c r="F54" s="292">
        <v>0</v>
      </c>
      <c r="G54" s="292">
        <v>0</v>
      </c>
      <c r="H54" s="292">
        <v>0</v>
      </c>
      <c r="I54" s="292">
        <v>2321700</v>
      </c>
      <c r="J54" s="292">
        <v>0</v>
      </c>
      <c r="K54" s="292">
        <v>0</v>
      </c>
      <c r="L54" s="292">
        <v>0</v>
      </c>
      <c r="M54" s="292">
        <v>0</v>
      </c>
      <c r="N54" s="292">
        <v>0</v>
      </c>
      <c r="O54" s="292">
        <v>0</v>
      </c>
      <c r="P54" s="292">
        <v>0</v>
      </c>
      <c r="Q54" s="292">
        <v>0</v>
      </c>
      <c r="R54" s="292">
        <v>0</v>
      </c>
      <c r="S54" s="292">
        <v>0</v>
      </c>
      <c r="T54" s="292">
        <v>0</v>
      </c>
      <c r="U54" s="292">
        <v>0</v>
      </c>
      <c r="V54" s="292">
        <v>0</v>
      </c>
      <c r="W54" s="292">
        <v>0</v>
      </c>
      <c r="X54" s="292">
        <v>0</v>
      </c>
      <c r="Y54" s="292">
        <v>0</v>
      </c>
      <c r="Z54" s="292">
        <v>435214</v>
      </c>
      <c r="AA54" s="292">
        <v>0</v>
      </c>
      <c r="AB54" s="291">
        <f t="shared" si="7"/>
        <v>2756914</v>
      </c>
      <c r="AC54" s="290" t="s">
        <v>266</v>
      </c>
      <c r="AE54" s="283">
        <v>2756914</v>
      </c>
      <c r="AF54" s="285">
        <f t="shared" si="8"/>
        <v>0</v>
      </c>
      <c r="AG54" s="284" t="s">
        <v>265</v>
      </c>
    </row>
    <row r="55" spans="1:33" s="284" customFormat="1" ht="19.5" customHeight="1">
      <c r="A55" s="284">
        <v>43</v>
      </c>
      <c r="C55" s="293" t="s">
        <v>263</v>
      </c>
      <c r="D55" s="292">
        <v>0</v>
      </c>
      <c r="E55" s="292">
        <v>0</v>
      </c>
      <c r="F55" s="292">
        <v>0</v>
      </c>
      <c r="G55" s="292">
        <v>0</v>
      </c>
      <c r="H55" s="292">
        <v>0</v>
      </c>
      <c r="I55" s="292">
        <v>0</v>
      </c>
      <c r="J55" s="292">
        <v>301947</v>
      </c>
      <c r="K55" s="292">
        <v>0</v>
      </c>
      <c r="L55" s="292">
        <v>0</v>
      </c>
      <c r="M55" s="292">
        <v>0</v>
      </c>
      <c r="N55" s="292">
        <v>0</v>
      </c>
      <c r="O55" s="292">
        <v>0</v>
      </c>
      <c r="P55" s="292">
        <v>0</v>
      </c>
      <c r="Q55" s="292">
        <v>0</v>
      </c>
      <c r="R55" s="292">
        <v>0</v>
      </c>
      <c r="S55" s="292">
        <v>0</v>
      </c>
      <c r="T55" s="292">
        <v>0</v>
      </c>
      <c r="U55" s="292">
        <v>0</v>
      </c>
      <c r="V55" s="292">
        <v>0</v>
      </c>
      <c r="W55" s="292">
        <v>0</v>
      </c>
      <c r="X55" s="292">
        <v>0</v>
      </c>
      <c r="Y55" s="292">
        <v>0</v>
      </c>
      <c r="Z55" s="292">
        <v>74978</v>
      </c>
      <c r="AA55" s="292">
        <v>0</v>
      </c>
      <c r="AB55" s="291">
        <f t="shared" si="7"/>
        <v>376925</v>
      </c>
      <c r="AC55" s="290" t="s">
        <v>264</v>
      </c>
      <c r="AE55" s="283">
        <v>376925</v>
      </c>
      <c r="AF55" s="285">
        <f t="shared" si="8"/>
        <v>0</v>
      </c>
      <c r="AG55" s="284" t="s">
        <v>263</v>
      </c>
    </row>
    <row r="56" spans="1:33" s="284" customFormat="1" ht="19.5" customHeight="1">
      <c r="A56" s="284">
        <v>44</v>
      </c>
      <c r="C56" s="293" t="s">
        <v>261</v>
      </c>
      <c r="D56" s="292">
        <v>0</v>
      </c>
      <c r="E56" s="292">
        <v>0</v>
      </c>
      <c r="F56" s="292">
        <v>0</v>
      </c>
      <c r="G56" s="292">
        <v>0</v>
      </c>
      <c r="H56" s="292">
        <v>0</v>
      </c>
      <c r="I56" s="292">
        <v>0</v>
      </c>
      <c r="J56" s="292">
        <v>0</v>
      </c>
      <c r="K56" s="292">
        <v>0</v>
      </c>
      <c r="L56" s="292">
        <v>0</v>
      </c>
      <c r="M56" s="292">
        <v>0</v>
      </c>
      <c r="N56" s="292">
        <v>0</v>
      </c>
      <c r="O56" s="292">
        <v>0</v>
      </c>
      <c r="P56" s="292">
        <v>0</v>
      </c>
      <c r="Q56" s="292">
        <v>0</v>
      </c>
      <c r="R56" s="292">
        <v>0</v>
      </c>
      <c r="S56" s="292">
        <v>0</v>
      </c>
      <c r="T56" s="292">
        <v>0</v>
      </c>
      <c r="U56" s="292">
        <v>0</v>
      </c>
      <c r="V56" s="292">
        <v>0</v>
      </c>
      <c r="W56" s="292">
        <v>0</v>
      </c>
      <c r="X56" s="292">
        <v>0</v>
      </c>
      <c r="Y56" s="292">
        <v>0</v>
      </c>
      <c r="Z56" s="292">
        <v>0</v>
      </c>
      <c r="AA56" s="292">
        <v>0</v>
      </c>
      <c r="AB56" s="291">
        <f t="shared" si="7"/>
        <v>0</v>
      </c>
      <c r="AC56" s="290" t="s">
        <v>262</v>
      </c>
      <c r="AE56" s="283">
        <v>0</v>
      </c>
      <c r="AF56" s="285">
        <f t="shared" si="8"/>
        <v>0</v>
      </c>
      <c r="AG56" s="284" t="s">
        <v>261</v>
      </c>
    </row>
    <row r="57" spans="1:33" s="284" customFormat="1" ht="19.5" customHeight="1">
      <c r="A57" s="284">
        <v>45</v>
      </c>
      <c r="C57" s="293" t="s">
        <v>259</v>
      </c>
      <c r="D57" s="292">
        <v>0</v>
      </c>
      <c r="E57" s="292">
        <v>0</v>
      </c>
      <c r="F57" s="292">
        <v>0</v>
      </c>
      <c r="G57" s="292">
        <v>0</v>
      </c>
      <c r="H57" s="292">
        <v>0</v>
      </c>
      <c r="I57" s="292">
        <v>991601</v>
      </c>
      <c r="J57" s="292">
        <v>0</v>
      </c>
      <c r="K57" s="292">
        <v>0</v>
      </c>
      <c r="L57" s="292">
        <v>0</v>
      </c>
      <c r="M57" s="292">
        <v>0</v>
      </c>
      <c r="N57" s="292">
        <v>0</v>
      </c>
      <c r="O57" s="292">
        <v>0</v>
      </c>
      <c r="P57" s="292">
        <v>0</v>
      </c>
      <c r="Q57" s="292">
        <v>156200</v>
      </c>
      <c r="R57" s="292">
        <v>0</v>
      </c>
      <c r="S57" s="292">
        <v>0</v>
      </c>
      <c r="T57" s="292">
        <v>0</v>
      </c>
      <c r="U57" s="292">
        <v>0</v>
      </c>
      <c r="V57" s="292">
        <v>0</v>
      </c>
      <c r="W57" s="292">
        <v>0</v>
      </c>
      <c r="X57" s="292">
        <v>0</v>
      </c>
      <c r="Y57" s="292">
        <v>0</v>
      </c>
      <c r="Z57" s="292">
        <v>140332</v>
      </c>
      <c r="AA57" s="292">
        <v>0</v>
      </c>
      <c r="AB57" s="291">
        <f t="shared" si="7"/>
        <v>1288133</v>
      </c>
      <c r="AC57" s="296" t="s">
        <v>260</v>
      </c>
      <c r="AE57" s="283">
        <v>1288133</v>
      </c>
      <c r="AF57" s="285">
        <f t="shared" si="8"/>
        <v>0</v>
      </c>
      <c r="AG57" s="284" t="s">
        <v>259</v>
      </c>
    </row>
    <row r="58" spans="1:33" s="284" customFormat="1" ht="19.5" customHeight="1">
      <c r="A58" s="284">
        <v>46</v>
      </c>
      <c r="C58" s="293" t="s">
        <v>258</v>
      </c>
      <c r="D58" s="292">
        <v>0</v>
      </c>
      <c r="E58" s="292">
        <v>0</v>
      </c>
      <c r="F58" s="292">
        <v>0</v>
      </c>
      <c r="G58" s="292">
        <v>0</v>
      </c>
      <c r="H58" s="292">
        <v>0</v>
      </c>
      <c r="I58" s="292">
        <v>985864</v>
      </c>
      <c r="J58" s="292">
        <v>0</v>
      </c>
      <c r="K58" s="292">
        <v>0</v>
      </c>
      <c r="L58" s="292">
        <v>0</v>
      </c>
      <c r="M58" s="292">
        <v>0</v>
      </c>
      <c r="N58" s="292">
        <v>0</v>
      </c>
      <c r="O58" s="292">
        <v>0</v>
      </c>
      <c r="P58" s="292">
        <v>0</v>
      </c>
      <c r="Q58" s="292">
        <v>0</v>
      </c>
      <c r="R58" s="292">
        <v>0</v>
      </c>
      <c r="S58" s="292">
        <v>0</v>
      </c>
      <c r="T58" s="292">
        <v>0</v>
      </c>
      <c r="U58" s="292">
        <v>0</v>
      </c>
      <c r="V58" s="292">
        <v>0</v>
      </c>
      <c r="W58" s="292">
        <v>0</v>
      </c>
      <c r="X58" s="292">
        <v>0</v>
      </c>
      <c r="Y58" s="292">
        <v>0</v>
      </c>
      <c r="Z58" s="292">
        <v>245364</v>
      </c>
      <c r="AA58" s="292">
        <v>0</v>
      </c>
      <c r="AB58" s="291">
        <f t="shared" si="7"/>
        <v>1231228</v>
      </c>
      <c r="AC58" s="290" t="s">
        <v>230</v>
      </c>
      <c r="AE58" s="283">
        <v>1231228</v>
      </c>
      <c r="AF58" s="285">
        <f t="shared" si="8"/>
        <v>0</v>
      </c>
      <c r="AG58" s="284" t="s">
        <v>258</v>
      </c>
    </row>
    <row r="59" spans="1:33" s="284" customFormat="1" ht="19.5" customHeight="1">
      <c r="A59" s="284">
        <v>47</v>
      </c>
      <c r="C59" s="295" t="s">
        <v>256</v>
      </c>
      <c r="D59" s="292">
        <v>0</v>
      </c>
      <c r="E59" s="292">
        <v>0</v>
      </c>
      <c r="F59" s="292">
        <v>0</v>
      </c>
      <c r="G59" s="292">
        <v>0</v>
      </c>
      <c r="H59" s="292">
        <v>0</v>
      </c>
      <c r="I59" s="292">
        <v>49500</v>
      </c>
      <c r="J59" s="292">
        <v>0</v>
      </c>
      <c r="K59" s="292">
        <v>0</v>
      </c>
      <c r="L59" s="292">
        <v>0</v>
      </c>
      <c r="M59" s="292">
        <v>0</v>
      </c>
      <c r="N59" s="292">
        <v>0</v>
      </c>
      <c r="O59" s="292">
        <v>0</v>
      </c>
      <c r="P59" s="292">
        <v>0</v>
      </c>
      <c r="Q59" s="292">
        <v>9900</v>
      </c>
      <c r="R59" s="292">
        <v>0</v>
      </c>
      <c r="S59" s="292">
        <v>0</v>
      </c>
      <c r="T59" s="292">
        <v>0</v>
      </c>
      <c r="U59" s="292">
        <v>0</v>
      </c>
      <c r="V59" s="292">
        <v>0</v>
      </c>
      <c r="W59" s="292">
        <v>0</v>
      </c>
      <c r="X59" s="292">
        <v>0</v>
      </c>
      <c r="Y59" s="292">
        <v>0</v>
      </c>
      <c r="Z59" s="292">
        <v>0</v>
      </c>
      <c r="AA59" s="292">
        <v>0</v>
      </c>
      <c r="AB59" s="291">
        <f t="shared" si="7"/>
        <v>59400</v>
      </c>
      <c r="AC59" s="290" t="s">
        <v>257</v>
      </c>
      <c r="AE59" s="283">
        <v>59400</v>
      </c>
      <c r="AF59" s="285">
        <f t="shared" si="8"/>
        <v>0</v>
      </c>
      <c r="AG59" s="284" t="s">
        <v>256</v>
      </c>
    </row>
    <row r="60" spans="1:33" s="284" customFormat="1" ht="19.5" customHeight="1">
      <c r="A60" s="284">
        <v>48</v>
      </c>
      <c r="C60" s="300" t="s">
        <v>254</v>
      </c>
      <c r="D60" s="292">
        <v>0</v>
      </c>
      <c r="E60" s="292">
        <v>0</v>
      </c>
      <c r="F60" s="292">
        <v>0</v>
      </c>
      <c r="G60" s="292">
        <v>0</v>
      </c>
      <c r="H60" s="292">
        <v>0</v>
      </c>
      <c r="I60" s="292">
        <v>0</v>
      </c>
      <c r="J60" s="292">
        <v>0</v>
      </c>
      <c r="K60" s="292">
        <v>0</v>
      </c>
      <c r="L60" s="292">
        <v>0</v>
      </c>
      <c r="M60" s="292">
        <v>0</v>
      </c>
      <c r="N60" s="292">
        <v>0</v>
      </c>
      <c r="O60" s="292">
        <v>0</v>
      </c>
      <c r="P60" s="292">
        <v>0</v>
      </c>
      <c r="Q60" s="292">
        <v>0</v>
      </c>
      <c r="R60" s="292">
        <v>0</v>
      </c>
      <c r="S60" s="292">
        <v>0</v>
      </c>
      <c r="T60" s="292">
        <v>0</v>
      </c>
      <c r="U60" s="292">
        <v>0</v>
      </c>
      <c r="V60" s="292">
        <v>0</v>
      </c>
      <c r="W60" s="292">
        <v>0</v>
      </c>
      <c r="X60" s="292">
        <v>0</v>
      </c>
      <c r="Y60" s="292">
        <v>0</v>
      </c>
      <c r="Z60" s="292">
        <v>0</v>
      </c>
      <c r="AA60" s="292">
        <v>0</v>
      </c>
      <c r="AB60" s="291">
        <f t="shared" si="7"/>
        <v>0</v>
      </c>
      <c r="AC60" s="290" t="s">
        <v>255</v>
      </c>
      <c r="AE60" s="283">
        <v>0</v>
      </c>
      <c r="AF60" s="285">
        <f t="shared" si="8"/>
        <v>0</v>
      </c>
      <c r="AG60" s="284" t="s">
        <v>254</v>
      </c>
    </row>
    <row r="61" spans="1:33" s="284" customFormat="1" ht="19.5" customHeight="1">
      <c r="A61" s="284">
        <v>49</v>
      </c>
      <c r="C61" s="297" t="s">
        <v>252</v>
      </c>
      <c r="D61" s="292">
        <v>0</v>
      </c>
      <c r="E61" s="292">
        <v>0</v>
      </c>
      <c r="F61" s="292">
        <v>0</v>
      </c>
      <c r="G61" s="292">
        <v>0</v>
      </c>
      <c r="H61" s="292">
        <v>0</v>
      </c>
      <c r="I61" s="292">
        <v>0</v>
      </c>
      <c r="J61" s="292">
        <v>0</v>
      </c>
      <c r="K61" s="292">
        <v>0</v>
      </c>
      <c r="L61" s="292">
        <v>0</v>
      </c>
      <c r="M61" s="292">
        <v>0</v>
      </c>
      <c r="N61" s="292">
        <v>0</v>
      </c>
      <c r="O61" s="292">
        <v>0</v>
      </c>
      <c r="P61" s="292">
        <v>0</v>
      </c>
      <c r="Q61" s="292">
        <v>0</v>
      </c>
      <c r="R61" s="292">
        <v>0</v>
      </c>
      <c r="S61" s="292">
        <v>0</v>
      </c>
      <c r="T61" s="292">
        <v>0</v>
      </c>
      <c r="U61" s="292">
        <v>0</v>
      </c>
      <c r="V61" s="292">
        <v>0</v>
      </c>
      <c r="W61" s="292">
        <v>0</v>
      </c>
      <c r="X61" s="292">
        <v>0</v>
      </c>
      <c r="Y61" s="292">
        <v>0</v>
      </c>
      <c r="Z61" s="292">
        <v>0</v>
      </c>
      <c r="AA61" s="292">
        <v>0</v>
      </c>
      <c r="AB61" s="291">
        <f t="shared" si="7"/>
        <v>0</v>
      </c>
      <c r="AC61" s="290" t="s">
        <v>253</v>
      </c>
      <c r="AE61" s="283">
        <v>0</v>
      </c>
      <c r="AF61" s="285">
        <f t="shared" si="8"/>
        <v>0</v>
      </c>
      <c r="AG61" s="284" t="s">
        <v>252</v>
      </c>
    </row>
    <row r="62" spans="1:33" s="284" customFormat="1" ht="19.5" customHeight="1">
      <c r="A62" s="284">
        <v>50</v>
      </c>
      <c r="C62" s="299" t="s">
        <v>250</v>
      </c>
      <c r="D62" s="292">
        <v>0</v>
      </c>
      <c r="E62" s="292">
        <v>0</v>
      </c>
      <c r="F62" s="292">
        <v>0</v>
      </c>
      <c r="G62" s="292">
        <v>0</v>
      </c>
      <c r="H62" s="292">
        <v>0</v>
      </c>
      <c r="I62" s="292">
        <v>0</v>
      </c>
      <c r="J62" s="292">
        <v>0</v>
      </c>
      <c r="K62" s="292">
        <v>0</v>
      </c>
      <c r="L62" s="292">
        <v>0</v>
      </c>
      <c r="M62" s="292">
        <v>0</v>
      </c>
      <c r="N62" s="292">
        <v>0</v>
      </c>
      <c r="O62" s="292">
        <v>0</v>
      </c>
      <c r="P62" s="292">
        <v>0</v>
      </c>
      <c r="Q62" s="292">
        <v>0</v>
      </c>
      <c r="R62" s="292">
        <v>0</v>
      </c>
      <c r="S62" s="292">
        <v>0</v>
      </c>
      <c r="T62" s="292">
        <v>0</v>
      </c>
      <c r="U62" s="292">
        <v>0</v>
      </c>
      <c r="V62" s="292">
        <v>0</v>
      </c>
      <c r="W62" s="292">
        <v>0</v>
      </c>
      <c r="X62" s="292">
        <v>0</v>
      </c>
      <c r="Y62" s="292">
        <v>0</v>
      </c>
      <c r="Z62" s="292">
        <v>0</v>
      </c>
      <c r="AA62" s="292">
        <v>0</v>
      </c>
      <c r="AB62" s="291">
        <f t="shared" si="7"/>
        <v>0</v>
      </c>
      <c r="AC62" s="290" t="s">
        <v>251</v>
      </c>
      <c r="AE62" s="283">
        <v>0</v>
      </c>
      <c r="AF62" s="285">
        <f t="shared" si="8"/>
        <v>0</v>
      </c>
      <c r="AG62" s="284" t="s">
        <v>250</v>
      </c>
    </row>
    <row r="63" spans="1:33" s="284" customFormat="1" ht="19.5" customHeight="1">
      <c r="A63" s="284">
        <v>51</v>
      </c>
      <c r="C63" s="295" t="s">
        <v>248</v>
      </c>
      <c r="D63" s="292">
        <v>0</v>
      </c>
      <c r="E63" s="292">
        <v>0</v>
      </c>
      <c r="F63" s="292">
        <v>0</v>
      </c>
      <c r="G63" s="292">
        <v>0</v>
      </c>
      <c r="H63" s="292">
        <v>0</v>
      </c>
      <c r="I63" s="292">
        <v>0</v>
      </c>
      <c r="J63" s="292">
        <v>0</v>
      </c>
      <c r="K63" s="292">
        <v>0</v>
      </c>
      <c r="L63" s="292">
        <v>0</v>
      </c>
      <c r="M63" s="292">
        <v>0</v>
      </c>
      <c r="N63" s="292">
        <v>0</v>
      </c>
      <c r="O63" s="292">
        <v>0</v>
      </c>
      <c r="P63" s="292">
        <v>0</v>
      </c>
      <c r="Q63" s="292">
        <v>0</v>
      </c>
      <c r="R63" s="292">
        <v>0</v>
      </c>
      <c r="S63" s="292">
        <v>0</v>
      </c>
      <c r="T63" s="292">
        <v>0</v>
      </c>
      <c r="U63" s="292">
        <v>0</v>
      </c>
      <c r="V63" s="292">
        <v>0</v>
      </c>
      <c r="W63" s="292">
        <v>0</v>
      </c>
      <c r="X63" s="292">
        <v>0</v>
      </c>
      <c r="Y63" s="292">
        <v>0</v>
      </c>
      <c r="Z63" s="292">
        <v>0</v>
      </c>
      <c r="AA63" s="292">
        <v>0</v>
      </c>
      <c r="AB63" s="291">
        <f t="shared" si="7"/>
        <v>0</v>
      </c>
      <c r="AC63" s="290" t="s">
        <v>249</v>
      </c>
      <c r="AE63" s="283">
        <v>0</v>
      </c>
      <c r="AF63" s="285">
        <f t="shared" si="8"/>
        <v>0</v>
      </c>
      <c r="AG63" s="284" t="s">
        <v>248</v>
      </c>
    </row>
    <row r="64" spans="1:33" s="284" customFormat="1" ht="19.5" customHeight="1">
      <c r="A64" s="284">
        <v>53</v>
      </c>
      <c r="C64" s="298" t="s">
        <v>246</v>
      </c>
      <c r="D64" s="292">
        <v>0</v>
      </c>
      <c r="E64" s="292">
        <v>0</v>
      </c>
      <c r="F64" s="292">
        <v>0</v>
      </c>
      <c r="G64" s="292">
        <v>0</v>
      </c>
      <c r="H64" s="292">
        <v>0</v>
      </c>
      <c r="I64" s="292">
        <v>0</v>
      </c>
      <c r="J64" s="292">
        <v>0</v>
      </c>
      <c r="K64" s="292">
        <v>0</v>
      </c>
      <c r="L64" s="292">
        <v>0</v>
      </c>
      <c r="M64" s="292">
        <v>0</v>
      </c>
      <c r="N64" s="292">
        <v>0</v>
      </c>
      <c r="O64" s="292">
        <v>0</v>
      </c>
      <c r="P64" s="292">
        <v>0</v>
      </c>
      <c r="Q64" s="292">
        <v>0</v>
      </c>
      <c r="R64" s="292">
        <v>0</v>
      </c>
      <c r="S64" s="292">
        <v>0</v>
      </c>
      <c r="T64" s="292">
        <v>0</v>
      </c>
      <c r="U64" s="292">
        <v>0</v>
      </c>
      <c r="V64" s="292">
        <v>0</v>
      </c>
      <c r="W64" s="292">
        <v>0</v>
      </c>
      <c r="X64" s="292">
        <v>0</v>
      </c>
      <c r="Y64" s="292">
        <v>0</v>
      </c>
      <c r="Z64" s="292">
        <v>0</v>
      </c>
      <c r="AA64" s="292">
        <v>0</v>
      </c>
      <c r="AB64" s="291">
        <f t="shared" si="7"/>
        <v>0</v>
      </c>
      <c r="AC64" s="290" t="s">
        <v>247</v>
      </c>
      <c r="AE64" s="283">
        <v>0</v>
      </c>
      <c r="AF64" s="285">
        <f t="shared" si="8"/>
        <v>0</v>
      </c>
      <c r="AG64" s="284" t="s">
        <v>246</v>
      </c>
    </row>
    <row r="65" spans="1:33" s="284" customFormat="1" ht="19.5" customHeight="1">
      <c r="A65" s="284">
        <v>54</v>
      </c>
      <c r="C65" s="298" t="s">
        <v>244</v>
      </c>
      <c r="D65" s="292">
        <v>0</v>
      </c>
      <c r="E65" s="292">
        <v>0</v>
      </c>
      <c r="F65" s="292">
        <v>0</v>
      </c>
      <c r="G65" s="292">
        <v>0</v>
      </c>
      <c r="H65" s="292">
        <v>0</v>
      </c>
      <c r="I65" s="292">
        <v>0</v>
      </c>
      <c r="J65" s="292">
        <v>0</v>
      </c>
      <c r="K65" s="292">
        <v>0</v>
      </c>
      <c r="L65" s="292">
        <v>0</v>
      </c>
      <c r="M65" s="292">
        <v>0</v>
      </c>
      <c r="N65" s="292">
        <v>0</v>
      </c>
      <c r="O65" s="292">
        <v>0</v>
      </c>
      <c r="P65" s="292">
        <v>0</v>
      </c>
      <c r="Q65" s="292">
        <v>0</v>
      </c>
      <c r="R65" s="292">
        <v>0</v>
      </c>
      <c r="S65" s="292">
        <v>0</v>
      </c>
      <c r="T65" s="292">
        <v>0</v>
      </c>
      <c r="U65" s="292">
        <v>0</v>
      </c>
      <c r="V65" s="292">
        <v>0</v>
      </c>
      <c r="W65" s="292">
        <v>0</v>
      </c>
      <c r="X65" s="292">
        <v>0</v>
      </c>
      <c r="Y65" s="292">
        <v>0</v>
      </c>
      <c r="Z65" s="292">
        <v>0</v>
      </c>
      <c r="AA65" s="292">
        <v>0</v>
      </c>
      <c r="AB65" s="291">
        <f t="shared" si="7"/>
        <v>0</v>
      </c>
      <c r="AC65" s="290" t="s">
        <v>245</v>
      </c>
      <c r="AE65" s="283">
        <v>0</v>
      </c>
      <c r="AF65" s="285">
        <f t="shared" si="8"/>
        <v>0</v>
      </c>
      <c r="AG65" s="284" t="s">
        <v>244</v>
      </c>
    </row>
    <row r="66" spans="1:33" s="284" customFormat="1" ht="19.5" customHeight="1">
      <c r="A66" s="284">
        <v>55</v>
      </c>
      <c r="C66" s="295" t="s">
        <v>242</v>
      </c>
      <c r="D66" s="292">
        <v>0</v>
      </c>
      <c r="E66" s="292">
        <v>0</v>
      </c>
      <c r="F66" s="292">
        <v>0</v>
      </c>
      <c r="G66" s="292">
        <v>0</v>
      </c>
      <c r="H66" s="292">
        <v>0</v>
      </c>
      <c r="I66" s="292">
        <v>0</v>
      </c>
      <c r="J66" s="292">
        <v>0</v>
      </c>
      <c r="K66" s="292">
        <v>0</v>
      </c>
      <c r="L66" s="292">
        <v>0</v>
      </c>
      <c r="M66" s="292">
        <v>0</v>
      </c>
      <c r="N66" s="292">
        <v>0</v>
      </c>
      <c r="O66" s="292">
        <v>0</v>
      </c>
      <c r="P66" s="292">
        <v>0</v>
      </c>
      <c r="Q66" s="292">
        <v>0</v>
      </c>
      <c r="R66" s="292">
        <v>0</v>
      </c>
      <c r="S66" s="292">
        <v>0</v>
      </c>
      <c r="T66" s="292">
        <v>0</v>
      </c>
      <c r="U66" s="292">
        <v>0</v>
      </c>
      <c r="V66" s="292">
        <v>0</v>
      </c>
      <c r="W66" s="292">
        <v>0</v>
      </c>
      <c r="X66" s="292">
        <v>0</v>
      </c>
      <c r="Y66" s="292">
        <v>0</v>
      </c>
      <c r="Z66" s="292">
        <v>0</v>
      </c>
      <c r="AA66" s="292">
        <v>0</v>
      </c>
      <c r="AB66" s="291">
        <f t="shared" si="7"/>
        <v>0</v>
      </c>
      <c r="AC66" s="290" t="s">
        <v>243</v>
      </c>
      <c r="AE66" s="283">
        <v>0</v>
      </c>
      <c r="AF66" s="285">
        <f t="shared" si="8"/>
        <v>0</v>
      </c>
      <c r="AG66" s="284" t="s">
        <v>242</v>
      </c>
    </row>
    <row r="67" spans="1:33" s="284" customFormat="1" ht="19.5" customHeight="1">
      <c r="A67" s="284">
        <v>56</v>
      </c>
      <c r="C67" s="297" t="s">
        <v>240</v>
      </c>
      <c r="D67" s="292">
        <v>0</v>
      </c>
      <c r="E67" s="292">
        <v>0</v>
      </c>
      <c r="F67" s="292">
        <v>0</v>
      </c>
      <c r="G67" s="292">
        <v>0</v>
      </c>
      <c r="H67" s="292">
        <v>0</v>
      </c>
      <c r="I67" s="292">
        <v>3421951</v>
      </c>
      <c r="J67" s="292">
        <v>0</v>
      </c>
      <c r="K67" s="292">
        <v>0</v>
      </c>
      <c r="L67" s="292">
        <v>0</v>
      </c>
      <c r="M67" s="292">
        <v>0</v>
      </c>
      <c r="N67" s="292">
        <v>0</v>
      </c>
      <c r="O67" s="292">
        <v>0</v>
      </c>
      <c r="P67" s="292">
        <v>0</v>
      </c>
      <c r="Q67" s="292">
        <v>384505</v>
      </c>
      <c r="R67" s="292">
        <v>0</v>
      </c>
      <c r="S67" s="292">
        <v>0</v>
      </c>
      <c r="T67" s="292">
        <v>0</v>
      </c>
      <c r="U67" s="292">
        <v>0</v>
      </c>
      <c r="V67" s="292">
        <v>0</v>
      </c>
      <c r="W67" s="292">
        <v>0</v>
      </c>
      <c r="X67" s="292">
        <v>0</v>
      </c>
      <c r="Y67" s="292">
        <v>0</v>
      </c>
      <c r="Z67" s="292">
        <v>61217</v>
      </c>
      <c r="AA67" s="292">
        <v>0</v>
      </c>
      <c r="AB67" s="291">
        <f t="shared" si="7"/>
        <v>3867673</v>
      </c>
      <c r="AC67" s="296" t="s">
        <v>241</v>
      </c>
      <c r="AE67" s="283">
        <v>3867673</v>
      </c>
      <c r="AF67" s="285">
        <f t="shared" si="8"/>
        <v>0</v>
      </c>
      <c r="AG67" s="284" t="s">
        <v>240</v>
      </c>
    </row>
    <row r="68" spans="1:33" s="284" customFormat="1" ht="19.5" customHeight="1">
      <c r="A68" s="284">
        <v>57</v>
      </c>
      <c r="C68" s="293" t="s">
        <v>238</v>
      </c>
      <c r="D68" s="292">
        <v>0</v>
      </c>
      <c r="E68" s="292">
        <v>0</v>
      </c>
      <c r="F68" s="292">
        <v>0</v>
      </c>
      <c r="G68" s="292">
        <v>0</v>
      </c>
      <c r="H68" s="292">
        <v>0</v>
      </c>
      <c r="I68" s="292">
        <v>0</v>
      </c>
      <c r="J68" s="292">
        <v>71580</v>
      </c>
      <c r="K68" s="292">
        <v>0</v>
      </c>
      <c r="L68" s="292">
        <v>0</v>
      </c>
      <c r="M68" s="292">
        <v>0</v>
      </c>
      <c r="N68" s="292">
        <v>0</v>
      </c>
      <c r="O68" s="292">
        <v>0</v>
      </c>
      <c r="P68" s="292">
        <v>0</v>
      </c>
      <c r="Q68" s="292">
        <v>0</v>
      </c>
      <c r="R68" s="292">
        <v>0</v>
      </c>
      <c r="S68" s="292">
        <v>0</v>
      </c>
      <c r="T68" s="292">
        <v>0</v>
      </c>
      <c r="U68" s="292">
        <v>0</v>
      </c>
      <c r="V68" s="292">
        <v>0</v>
      </c>
      <c r="W68" s="292">
        <v>0</v>
      </c>
      <c r="X68" s="292">
        <v>0</v>
      </c>
      <c r="Y68" s="292">
        <v>0</v>
      </c>
      <c r="Z68" s="292">
        <v>0</v>
      </c>
      <c r="AA68" s="292">
        <v>0</v>
      </c>
      <c r="AB68" s="291">
        <f t="shared" si="7"/>
        <v>71580</v>
      </c>
      <c r="AC68" s="290" t="s">
        <v>239</v>
      </c>
      <c r="AE68" s="283">
        <v>71580</v>
      </c>
      <c r="AF68" s="285">
        <f t="shared" si="8"/>
        <v>0</v>
      </c>
      <c r="AG68" s="284" t="s">
        <v>238</v>
      </c>
    </row>
    <row r="69" spans="1:33" s="284" customFormat="1" ht="19.5" customHeight="1">
      <c r="A69" s="284">
        <v>58</v>
      </c>
      <c r="C69" s="293" t="s">
        <v>237</v>
      </c>
      <c r="D69" s="292">
        <v>0</v>
      </c>
      <c r="E69" s="292">
        <v>0</v>
      </c>
      <c r="F69" s="292">
        <v>0</v>
      </c>
      <c r="G69" s="292">
        <v>0</v>
      </c>
      <c r="H69" s="292">
        <v>0</v>
      </c>
      <c r="I69" s="292">
        <v>3008478</v>
      </c>
      <c r="J69" s="292">
        <v>0</v>
      </c>
      <c r="K69" s="292">
        <v>0</v>
      </c>
      <c r="L69" s="292">
        <v>0</v>
      </c>
      <c r="M69" s="292">
        <v>0</v>
      </c>
      <c r="N69" s="292">
        <v>0</v>
      </c>
      <c r="O69" s="292">
        <v>0</v>
      </c>
      <c r="P69" s="292">
        <v>0</v>
      </c>
      <c r="Q69" s="292">
        <v>367743</v>
      </c>
      <c r="R69" s="292">
        <v>0</v>
      </c>
      <c r="S69" s="292">
        <v>0</v>
      </c>
      <c r="T69" s="292">
        <v>0</v>
      </c>
      <c r="U69" s="292">
        <v>0</v>
      </c>
      <c r="V69" s="292">
        <v>0</v>
      </c>
      <c r="W69" s="292">
        <v>0</v>
      </c>
      <c r="X69" s="292">
        <v>0</v>
      </c>
      <c r="Y69" s="292">
        <v>0</v>
      </c>
      <c r="Z69" s="292">
        <v>1678394</v>
      </c>
      <c r="AA69" s="292">
        <v>0</v>
      </c>
      <c r="AB69" s="291">
        <f t="shared" si="7"/>
        <v>5054615</v>
      </c>
      <c r="AC69" s="290" t="s">
        <v>236</v>
      </c>
      <c r="AE69" s="283">
        <v>5054615</v>
      </c>
      <c r="AF69" s="285">
        <f t="shared" si="8"/>
        <v>0</v>
      </c>
      <c r="AG69" s="284" t="s">
        <v>235</v>
      </c>
    </row>
    <row r="70" spans="1:33" s="284" customFormat="1" ht="19.5" customHeight="1">
      <c r="A70" s="284">
        <v>59</v>
      </c>
      <c r="C70" s="295" t="s">
        <v>233</v>
      </c>
      <c r="D70" s="292">
        <v>0</v>
      </c>
      <c r="E70" s="292">
        <v>0</v>
      </c>
      <c r="F70" s="292">
        <v>0</v>
      </c>
      <c r="G70" s="292">
        <v>0</v>
      </c>
      <c r="H70" s="292">
        <v>0</v>
      </c>
      <c r="I70" s="292">
        <v>0</v>
      </c>
      <c r="J70" s="292">
        <v>0</v>
      </c>
      <c r="K70" s="292">
        <v>0</v>
      </c>
      <c r="L70" s="292">
        <v>0</v>
      </c>
      <c r="M70" s="292">
        <v>0</v>
      </c>
      <c r="N70" s="292">
        <v>0</v>
      </c>
      <c r="O70" s="292">
        <v>0</v>
      </c>
      <c r="P70" s="292">
        <v>0</v>
      </c>
      <c r="Q70" s="292">
        <v>0</v>
      </c>
      <c r="R70" s="292">
        <v>0</v>
      </c>
      <c r="S70" s="292">
        <v>0</v>
      </c>
      <c r="T70" s="292">
        <v>0</v>
      </c>
      <c r="U70" s="292">
        <v>0</v>
      </c>
      <c r="V70" s="292">
        <v>0</v>
      </c>
      <c r="W70" s="292">
        <v>0</v>
      </c>
      <c r="X70" s="292">
        <v>0</v>
      </c>
      <c r="Y70" s="292">
        <v>0</v>
      </c>
      <c r="Z70" s="292">
        <v>73034</v>
      </c>
      <c r="AA70" s="292">
        <v>0</v>
      </c>
      <c r="AB70" s="291">
        <f t="shared" si="7"/>
        <v>73034</v>
      </c>
      <c r="AC70" s="290" t="s">
        <v>234</v>
      </c>
      <c r="AE70" s="283">
        <v>73034</v>
      </c>
      <c r="AF70" s="285">
        <f t="shared" si="8"/>
        <v>0</v>
      </c>
      <c r="AG70" s="284" t="s">
        <v>233</v>
      </c>
    </row>
    <row r="71" spans="1:33" s="284" customFormat="1" ht="19.5" customHeight="1">
      <c r="A71" s="284">
        <v>60</v>
      </c>
      <c r="C71" s="295" t="s">
        <v>231</v>
      </c>
      <c r="D71" s="292">
        <v>0</v>
      </c>
      <c r="E71" s="292">
        <v>0</v>
      </c>
      <c r="F71" s="292">
        <v>0</v>
      </c>
      <c r="G71" s="292">
        <v>0</v>
      </c>
      <c r="H71" s="292">
        <v>0</v>
      </c>
      <c r="I71" s="292">
        <v>0</v>
      </c>
      <c r="J71" s="292">
        <v>0</v>
      </c>
      <c r="K71" s="292">
        <v>0</v>
      </c>
      <c r="L71" s="292">
        <v>0</v>
      </c>
      <c r="M71" s="292">
        <v>0</v>
      </c>
      <c r="N71" s="292">
        <v>0</v>
      </c>
      <c r="O71" s="292">
        <v>0</v>
      </c>
      <c r="P71" s="292">
        <v>0</v>
      </c>
      <c r="Q71" s="292">
        <v>0</v>
      </c>
      <c r="R71" s="292">
        <v>0</v>
      </c>
      <c r="S71" s="292">
        <v>0</v>
      </c>
      <c r="T71" s="292">
        <v>0</v>
      </c>
      <c r="U71" s="292">
        <v>0</v>
      </c>
      <c r="V71" s="292">
        <v>0</v>
      </c>
      <c r="W71" s="292">
        <v>0</v>
      </c>
      <c r="X71" s="292">
        <v>0</v>
      </c>
      <c r="Y71" s="292">
        <v>0</v>
      </c>
      <c r="Z71" s="292">
        <v>0</v>
      </c>
      <c r="AA71" s="292">
        <v>0</v>
      </c>
      <c r="AB71" s="291">
        <f t="shared" si="7"/>
        <v>0</v>
      </c>
      <c r="AC71" s="290" t="s">
        <v>232</v>
      </c>
      <c r="AE71" s="283">
        <v>0</v>
      </c>
      <c r="AF71" s="285">
        <f t="shared" si="8"/>
        <v>0</v>
      </c>
      <c r="AG71" s="284" t="s">
        <v>231</v>
      </c>
    </row>
    <row r="72" spans="1:33" s="284" customFormat="1" ht="19.5" customHeight="1">
      <c r="A72" s="284">
        <v>61</v>
      </c>
      <c r="C72" s="293" t="s">
        <v>229</v>
      </c>
      <c r="D72" s="292">
        <v>0</v>
      </c>
      <c r="E72" s="292">
        <v>0</v>
      </c>
      <c r="F72" s="292">
        <v>0</v>
      </c>
      <c r="G72" s="292">
        <v>0</v>
      </c>
      <c r="H72" s="292">
        <v>0</v>
      </c>
      <c r="I72" s="292">
        <v>0</v>
      </c>
      <c r="J72" s="292">
        <v>0</v>
      </c>
      <c r="K72" s="292">
        <v>0</v>
      </c>
      <c r="L72" s="292">
        <v>0</v>
      </c>
      <c r="M72" s="292">
        <v>0</v>
      </c>
      <c r="N72" s="292">
        <v>0</v>
      </c>
      <c r="O72" s="292">
        <v>0</v>
      </c>
      <c r="P72" s="292">
        <v>0</v>
      </c>
      <c r="Q72" s="292">
        <v>0</v>
      </c>
      <c r="R72" s="292">
        <v>0</v>
      </c>
      <c r="S72" s="292">
        <v>0</v>
      </c>
      <c r="T72" s="292">
        <v>0</v>
      </c>
      <c r="U72" s="292">
        <v>0</v>
      </c>
      <c r="V72" s="292">
        <v>0</v>
      </c>
      <c r="W72" s="292">
        <v>0</v>
      </c>
      <c r="X72" s="292">
        <v>0</v>
      </c>
      <c r="Y72" s="292">
        <v>0</v>
      </c>
      <c r="Z72" s="292">
        <v>512000</v>
      </c>
      <c r="AA72" s="292">
        <v>0</v>
      </c>
      <c r="AB72" s="291">
        <f t="shared" si="7"/>
        <v>512000</v>
      </c>
      <c r="AC72" s="290" t="s">
        <v>230</v>
      </c>
      <c r="AE72" s="283">
        <v>512000</v>
      </c>
      <c r="AF72" s="285">
        <f t="shared" si="8"/>
        <v>0</v>
      </c>
      <c r="AG72" s="284" t="s">
        <v>229</v>
      </c>
    </row>
    <row r="73" spans="1:33" s="284" customFormat="1" ht="19.5" customHeight="1">
      <c r="A73" s="284">
        <v>62</v>
      </c>
      <c r="C73" s="294" t="s">
        <v>227</v>
      </c>
      <c r="D73" s="292">
        <v>0</v>
      </c>
      <c r="E73" s="292">
        <v>0</v>
      </c>
      <c r="F73" s="292">
        <v>0</v>
      </c>
      <c r="G73" s="292">
        <v>0</v>
      </c>
      <c r="H73" s="292">
        <v>0</v>
      </c>
      <c r="I73" s="292">
        <v>0</v>
      </c>
      <c r="J73" s="292">
        <v>0</v>
      </c>
      <c r="K73" s="292">
        <v>0</v>
      </c>
      <c r="L73" s="292">
        <v>0</v>
      </c>
      <c r="M73" s="292">
        <v>0</v>
      </c>
      <c r="N73" s="292">
        <v>0</v>
      </c>
      <c r="O73" s="292">
        <v>0</v>
      </c>
      <c r="P73" s="292">
        <v>0</v>
      </c>
      <c r="Q73" s="292">
        <v>0</v>
      </c>
      <c r="R73" s="292">
        <v>0</v>
      </c>
      <c r="S73" s="292">
        <v>0</v>
      </c>
      <c r="T73" s="292">
        <v>0</v>
      </c>
      <c r="U73" s="292">
        <v>0</v>
      </c>
      <c r="V73" s="292">
        <v>0</v>
      </c>
      <c r="W73" s="292">
        <v>0</v>
      </c>
      <c r="X73" s="292">
        <v>0</v>
      </c>
      <c r="Y73" s="292">
        <v>0</v>
      </c>
      <c r="Z73" s="292">
        <v>0</v>
      </c>
      <c r="AA73" s="292">
        <v>0</v>
      </c>
      <c r="AB73" s="291">
        <f t="shared" si="7"/>
        <v>0</v>
      </c>
      <c r="AC73" s="290" t="s">
        <v>228</v>
      </c>
      <c r="AE73" s="283">
        <v>0</v>
      </c>
      <c r="AF73" s="285">
        <f t="shared" si="8"/>
        <v>0</v>
      </c>
      <c r="AG73" s="284" t="s">
        <v>227</v>
      </c>
    </row>
    <row r="74" spans="1:33" s="284" customFormat="1" ht="19.5" customHeight="1">
      <c r="A74" s="284">
        <v>63</v>
      </c>
      <c r="C74" s="293" t="s">
        <v>225</v>
      </c>
      <c r="D74" s="292">
        <v>0</v>
      </c>
      <c r="E74" s="292">
        <v>0</v>
      </c>
      <c r="F74" s="292">
        <v>0</v>
      </c>
      <c r="G74" s="292">
        <v>0</v>
      </c>
      <c r="H74" s="292">
        <v>0</v>
      </c>
      <c r="I74" s="292">
        <v>0</v>
      </c>
      <c r="J74" s="292">
        <v>0</v>
      </c>
      <c r="K74" s="292">
        <v>0</v>
      </c>
      <c r="L74" s="292">
        <v>0</v>
      </c>
      <c r="M74" s="292">
        <v>0</v>
      </c>
      <c r="N74" s="292">
        <v>0</v>
      </c>
      <c r="O74" s="292">
        <v>0</v>
      </c>
      <c r="P74" s="292">
        <v>0</v>
      </c>
      <c r="Q74" s="292">
        <v>0</v>
      </c>
      <c r="R74" s="292">
        <v>0</v>
      </c>
      <c r="S74" s="292">
        <v>0</v>
      </c>
      <c r="T74" s="292">
        <v>0</v>
      </c>
      <c r="U74" s="292">
        <v>0</v>
      </c>
      <c r="V74" s="292">
        <v>0</v>
      </c>
      <c r="W74" s="292">
        <v>0</v>
      </c>
      <c r="X74" s="292">
        <v>0</v>
      </c>
      <c r="Y74" s="292">
        <v>0</v>
      </c>
      <c r="Z74" s="292">
        <v>317752</v>
      </c>
      <c r="AA74" s="292">
        <v>0</v>
      </c>
      <c r="AB74" s="291">
        <f t="shared" si="7"/>
        <v>317752</v>
      </c>
      <c r="AC74" s="290" t="s">
        <v>226</v>
      </c>
      <c r="AE74" s="283">
        <v>317752</v>
      </c>
      <c r="AF74" s="285">
        <f t="shared" si="8"/>
        <v>0</v>
      </c>
      <c r="AG74" s="284" t="s">
        <v>225</v>
      </c>
    </row>
    <row r="75" spans="1:33" s="284" customFormat="1" ht="19.5" customHeight="1">
      <c r="A75" s="284">
        <v>64</v>
      </c>
      <c r="C75" s="293" t="s">
        <v>223</v>
      </c>
      <c r="D75" s="292">
        <v>0</v>
      </c>
      <c r="E75" s="292">
        <v>0</v>
      </c>
      <c r="F75" s="292">
        <v>0</v>
      </c>
      <c r="G75" s="292">
        <v>0</v>
      </c>
      <c r="H75" s="292">
        <v>0</v>
      </c>
      <c r="I75" s="292">
        <v>0</v>
      </c>
      <c r="J75" s="292">
        <v>0</v>
      </c>
      <c r="K75" s="292">
        <v>0</v>
      </c>
      <c r="L75" s="292">
        <v>0</v>
      </c>
      <c r="M75" s="292">
        <v>0</v>
      </c>
      <c r="N75" s="292">
        <v>0</v>
      </c>
      <c r="O75" s="292">
        <v>0</v>
      </c>
      <c r="P75" s="292">
        <v>0</v>
      </c>
      <c r="Q75" s="292">
        <v>0</v>
      </c>
      <c r="R75" s="292">
        <v>0</v>
      </c>
      <c r="S75" s="292">
        <v>0</v>
      </c>
      <c r="T75" s="292">
        <v>0</v>
      </c>
      <c r="U75" s="292">
        <v>0</v>
      </c>
      <c r="V75" s="292">
        <v>0</v>
      </c>
      <c r="W75" s="292">
        <v>0</v>
      </c>
      <c r="X75" s="292">
        <v>0</v>
      </c>
      <c r="Y75" s="292">
        <v>0</v>
      </c>
      <c r="Z75" s="292">
        <v>3329763</v>
      </c>
      <c r="AA75" s="292">
        <v>0</v>
      </c>
      <c r="AB75" s="291">
        <f t="shared" si="7"/>
        <v>3329763</v>
      </c>
      <c r="AC75" s="290" t="s">
        <v>224</v>
      </c>
      <c r="AE75" s="283">
        <v>3329763</v>
      </c>
      <c r="AF75" s="285">
        <f t="shared" si="8"/>
        <v>0</v>
      </c>
      <c r="AG75" s="284" t="s">
        <v>223</v>
      </c>
    </row>
    <row r="76" spans="1:33" s="284" customFormat="1" ht="19.5" customHeight="1" thickBot="1">
      <c r="A76" s="284">
        <v>65</v>
      </c>
      <c r="C76" s="289" t="s">
        <v>222</v>
      </c>
      <c r="D76" s="288">
        <v>0</v>
      </c>
      <c r="E76" s="288">
        <v>0</v>
      </c>
      <c r="F76" s="288">
        <v>0</v>
      </c>
      <c r="G76" s="288">
        <v>0</v>
      </c>
      <c r="H76" s="288">
        <v>0</v>
      </c>
      <c r="I76" s="288">
        <v>0</v>
      </c>
      <c r="J76" s="288">
        <v>0</v>
      </c>
      <c r="K76" s="288">
        <v>0</v>
      </c>
      <c r="L76" s="288">
        <v>0</v>
      </c>
      <c r="M76" s="288">
        <v>0</v>
      </c>
      <c r="N76" s="288">
        <v>0</v>
      </c>
      <c r="O76" s="288">
        <v>0</v>
      </c>
      <c r="P76" s="288">
        <v>0</v>
      </c>
      <c r="Q76" s="288">
        <v>0</v>
      </c>
      <c r="R76" s="288">
        <v>0</v>
      </c>
      <c r="S76" s="288">
        <v>0</v>
      </c>
      <c r="T76" s="288">
        <v>0</v>
      </c>
      <c r="U76" s="288">
        <v>0</v>
      </c>
      <c r="V76" s="288">
        <v>0</v>
      </c>
      <c r="W76" s="288">
        <v>0</v>
      </c>
      <c r="X76" s="288">
        <v>0</v>
      </c>
      <c r="Y76" s="288">
        <v>0</v>
      </c>
      <c r="Z76" s="288">
        <v>0</v>
      </c>
      <c r="AA76" s="288">
        <v>0</v>
      </c>
      <c r="AB76" s="287">
        <f t="shared" si="7"/>
        <v>0</v>
      </c>
      <c r="AC76" s="286" t="s">
        <v>221</v>
      </c>
      <c r="AE76" s="283">
        <v>0</v>
      </c>
      <c r="AF76" s="285">
        <f t="shared" si="8"/>
        <v>0</v>
      </c>
      <c r="AG76" s="284" t="s">
        <v>220</v>
      </c>
    </row>
    <row r="77" spans="1:33" ht="19.5" customHeight="1">
      <c r="C77" s="78"/>
      <c r="AE77" s="283"/>
    </row>
    <row r="78" spans="1:33" ht="19.5" customHeight="1">
      <c r="C78" s="78" t="s">
        <v>219</v>
      </c>
      <c r="AE78" s="283">
        <v>0</v>
      </c>
    </row>
    <row r="79" spans="1:33" ht="19.5" customHeight="1">
      <c r="C79" s="78" t="s">
        <v>218</v>
      </c>
      <c r="AE79" s="283">
        <v>0</v>
      </c>
    </row>
    <row r="80" spans="1:33" ht="19.5" customHeight="1">
      <c r="C80" s="78"/>
    </row>
    <row r="81" spans="3:29" ht="19.5" customHeight="1">
      <c r="C81" s="78"/>
      <c r="D81" s="78"/>
      <c r="AC81" s="78"/>
    </row>
    <row r="82" spans="3:29" ht="19.5" customHeight="1">
      <c r="C82" s="78"/>
      <c r="D82" s="78"/>
      <c r="AC82" s="78"/>
    </row>
  </sheetData>
  <sheetProtection selectLockedCells="1"/>
  <phoneticPr fontId="4"/>
  <pageMargins left="0.73" right="0.35433070866141736" top="0.65" bottom="0.47244094488188981" header="0.35433070866141736" footer="0.35433070866141736"/>
  <pageSetup paperSize="9" scale="50" fitToWidth="2" orientation="portrait" r:id="rId1"/>
  <headerFooter alignWithMargins="0"/>
  <colBreaks count="2" manualBreakCount="2">
    <brk id="15" min="2" max="78" man="1"/>
    <brk id="29" min="2" max="70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Z225"/>
  <sheetViews>
    <sheetView tabSelected="1" view="pageBreakPreview" zoomScale="85" zoomScaleNormal="100" zoomScaleSheetLayoutView="85" workbookViewId="0">
      <pane xSplit="2" ySplit="4" topLeftCell="C5" activePane="bottomRight" state="frozen"/>
      <selection activeCell="I45" sqref="I45"/>
      <selection pane="topRight" activeCell="I45" sqref="I45"/>
      <selection pane="bottomLeft" activeCell="I45" sqref="I45"/>
      <selection pane="bottomRight" activeCell="P5" sqref="P5"/>
    </sheetView>
  </sheetViews>
  <sheetFormatPr defaultRowHeight="12"/>
  <cols>
    <col min="1" max="1" width="4.5" style="342" customWidth="1"/>
    <col min="2" max="2" width="17.25" style="342" customWidth="1"/>
    <col min="3" max="7" width="11.125" style="342" customWidth="1"/>
    <col min="8" max="8" width="11.75" style="342" customWidth="1"/>
    <col min="9" max="13" width="11.125" style="342" customWidth="1"/>
    <col min="14" max="14" width="11.75" style="342" customWidth="1"/>
    <col min="15" max="15" width="11.125" style="342" customWidth="1"/>
    <col min="16" max="16" width="2.625" style="342" customWidth="1"/>
    <col min="17" max="16384" width="9" style="342"/>
  </cols>
  <sheetData>
    <row r="1" spans="2:26" ht="16.5" customHeight="1">
      <c r="B1" s="416" t="s">
        <v>516</v>
      </c>
    </row>
    <row r="2" spans="2:26" ht="16.5" customHeight="1" thickBot="1"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471" t="s">
        <v>515</v>
      </c>
      <c r="P2" s="471"/>
      <c r="Q2" s="343"/>
      <c r="R2" s="343"/>
      <c r="S2" s="343"/>
    </row>
    <row r="3" spans="2:26" ht="16.5" customHeight="1">
      <c r="B3" s="415" t="s">
        <v>514</v>
      </c>
      <c r="C3" s="472" t="s">
        <v>513</v>
      </c>
      <c r="D3" s="472"/>
      <c r="E3" s="472"/>
      <c r="F3" s="472"/>
      <c r="G3" s="473" t="s">
        <v>512</v>
      </c>
      <c r="H3" s="474"/>
      <c r="I3" s="474"/>
      <c r="J3" s="474"/>
      <c r="K3" s="474"/>
      <c r="L3" s="474"/>
      <c r="M3" s="475"/>
      <c r="N3" s="476" t="s">
        <v>511</v>
      </c>
      <c r="O3" s="478" t="s">
        <v>510</v>
      </c>
      <c r="P3" s="480" t="s">
        <v>518</v>
      </c>
      <c r="Q3" s="343"/>
      <c r="R3" s="343"/>
      <c r="S3" s="343"/>
    </row>
    <row r="4" spans="2:26" ht="16.5" customHeight="1">
      <c r="B4" s="414" t="s">
        <v>509</v>
      </c>
      <c r="C4" s="410" t="s">
        <v>508</v>
      </c>
      <c r="D4" s="411" t="s">
        <v>507</v>
      </c>
      <c r="E4" s="410" t="s">
        <v>506</v>
      </c>
      <c r="F4" s="413" t="s">
        <v>505</v>
      </c>
      <c r="G4" s="410" t="s">
        <v>504</v>
      </c>
      <c r="H4" s="412" t="s">
        <v>503</v>
      </c>
      <c r="I4" s="410" t="s">
        <v>502</v>
      </c>
      <c r="J4" s="410" t="s">
        <v>501</v>
      </c>
      <c r="K4" s="411" t="s">
        <v>500</v>
      </c>
      <c r="L4" s="410" t="s">
        <v>499</v>
      </c>
      <c r="M4" s="410" t="s">
        <v>498</v>
      </c>
      <c r="N4" s="477"/>
      <c r="O4" s="479"/>
      <c r="P4" s="481"/>
      <c r="Q4" s="343"/>
      <c r="R4" s="343"/>
      <c r="S4" s="343"/>
    </row>
    <row r="5" spans="2:26" ht="16.5" customHeight="1">
      <c r="B5" s="409" t="s">
        <v>497</v>
      </c>
      <c r="C5" s="408">
        <f t="shared" ref="C5:O5" si="0">SUM(C6:C8)</f>
        <v>11028120</v>
      </c>
      <c r="D5" s="406">
        <f t="shared" si="0"/>
        <v>140804</v>
      </c>
      <c r="E5" s="406">
        <f t="shared" si="0"/>
        <v>60665</v>
      </c>
      <c r="F5" s="406">
        <f t="shared" si="0"/>
        <v>61308186</v>
      </c>
      <c r="G5" s="406">
        <f t="shared" si="0"/>
        <v>1949415</v>
      </c>
      <c r="H5" s="407">
        <f t="shared" si="0"/>
        <v>364719347</v>
      </c>
      <c r="I5" s="406">
        <f t="shared" si="0"/>
        <v>0</v>
      </c>
      <c r="J5" s="406">
        <f t="shared" si="0"/>
        <v>12381</v>
      </c>
      <c r="K5" s="406">
        <f t="shared" si="0"/>
        <v>8339780</v>
      </c>
      <c r="L5" s="406">
        <f t="shared" si="0"/>
        <v>1186662</v>
      </c>
      <c r="M5" s="406">
        <f t="shared" si="0"/>
        <v>1598479</v>
      </c>
      <c r="N5" s="406">
        <f t="shared" si="0"/>
        <v>450343839</v>
      </c>
      <c r="O5" s="406">
        <f t="shared" si="0"/>
        <v>10016159</v>
      </c>
      <c r="P5" s="405"/>
      <c r="Q5" s="343"/>
      <c r="R5" s="343"/>
      <c r="S5" s="343"/>
    </row>
    <row r="6" spans="2:26" ht="16.5" customHeight="1">
      <c r="B6" s="404" t="s">
        <v>496</v>
      </c>
      <c r="C6" s="403">
        <f t="shared" ref="C6:O6" si="1">SUM(C9:C34)</f>
        <v>6920709</v>
      </c>
      <c r="D6" s="401">
        <f t="shared" si="1"/>
        <v>0</v>
      </c>
      <c r="E6" s="401">
        <f t="shared" si="1"/>
        <v>0</v>
      </c>
      <c r="F6" s="401">
        <f t="shared" si="1"/>
        <v>30646315</v>
      </c>
      <c r="G6" s="401">
        <f t="shared" si="1"/>
        <v>0</v>
      </c>
      <c r="H6" s="402">
        <f t="shared" si="1"/>
        <v>348766086</v>
      </c>
      <c r="I6" s="401">
        <f t="shared" si="1"/>
        <v>0</v>
      </c>
      <c r="J6" s="401">
        <f t="shared" si="1"/>
        <v>0</v>
      </c>
      <c r="K6" s="401">
        <f t="shared" si="1"/>
        <v>8339780</v>
      </c>
      <c r="L6" s="401">
        <f t="shared" si="1"/>
        <v>1186662</v>
      </c>
      <c r="M6" s="401">
        <f t="shared" si="1"/>
        <v>1583714</v>
      </c>
      <c r="N6" s="401">
        <f t="shared" si="1"/>
        <v>397443266</v>
      </c>
      <c r="O6" s="401">
        <f t="shared" si="1"/>
        <v>6326500</v>
      </c>
      <c r="P6" s="400"/>
      <c r="Q6" s="343"/>
      <c r="R6" s="343"/>
      <c r="S6" s="343"/>
    </row>
    <row r="7" spans="2:26" ht="16.5" customHeight="1">
      <c r="B7" s="404" t="s">
        <v>495</v>
      </c>
      <c r="C7" s="403">
        <f t="shared" ref="C7:O7" si="2">SUM(C35:C47)</f>
        <v>4107411</v>
      </c>
      <c r="D7" s="401">
        <f t="shared" si="2"/>
        <v>0</v>
      </c>
      <c r="E7" s="401">
        <f t="shared" si="2"/>
        <v>60665</v>
      </c>
      <c r="F7" s="401">
        <f t="shared" si="2"/>
        <v>1668286</v>
      </c>
      <c r="G7" s="401">
        <f t="shared" si="2"/>
        <v>1949415</v>
      </c>
      <c r="H7" s="402">
        <f t="shared" si="2"/>
        <v>15953261</v>
      </c>
      <c r="I7" s="401">
        <f t="shared" si="2"/>
        <v>0</v>
      </c>
      <c r="J7" s="401">
        <f t="shared" si="2"/>
        <v>12381</v>
      </c>
      <c r="K7" s="401">
        <f t="shared" si="2"/>
        <v>0</v>
      </c>
      <c r="L7" s="401">
        <f t="shared" si="2"/>
        <v>0</v>
      </c>
      <c r="M7" s="401">
        <f t="shared" si="2"/>
        <v>14765</v>
      </c>
      <c r="N7" s="401">
        <f t="shared" si="2"/>
        <v>23766184</v>
      </c>
      <c r="O7" s="401">
        <f t="shared" si="2"/>
        <v>3670100</v>
      </c>
      <c r="P7" s="400"/>
      <c r="Q7" s="343"/>
      <c r="R7" s="343"/>
      <c r="S7" s="343"/>
    </row>
    <row r="8" spans="2:26" ht="16.5" customHeight="1">
      <c r="B8" s="399" t="s">
        <v>350</v>
      </c>
      <c r="C8" s="398">
        <f t="shared" ref="C8:O8" si="3">SUM(C48:C51)</f>
        <v>0</v>
      </c>
      <c r="D8" s="396">
        <f t="shared" si="3"/>
        <v>140804</v>
      </c>
      <c r="E8" s="396">
        <f t="shared" si="3"/>
        <v>0</v>
      </c>
      <c r="F8" s="396">
        <f t="shared" si="3"/>
        <v>28993585</v>
      </c>
      <c r="G8" s="396">
        <f t="shared" si="3"/>
        <v>0</v>
      </c>
      <c r="H8" s="397">
        <f t="shared" si="3"/>
        <v>0</v>
      </c>
      <c r="I8" s="396">
        <f t="shared" si="3"/>
        <v>0</v>
      </c>
      <c r="J8" s="396">
        <f t="shared" si="3"/>
        <v>0</v>
      </c>
      <c r="K8" s="396">
        <f t="shared" si="3"/>
        <v>0</v>
      </c>
      <c r="L8" s="396">
        <f t="shared" si="3"/>
        <v>0</v>
      </c>
      <c r="M8" s="396">
        <f t="shared" si="3"/>
        <v>0</v>
      </c>
      <c r="N8" s="396">
        <f t="shared" si="3"/>
        <v>29134389</v>
      </c>
      <c r="O8" s="396">
        <f t="shared" si="3"/>
        <v>19559</v>
      </c>
      <c r="P8" s="395"/>
      <c r="Q8" s="343"/>
      <c r="R8" s="343"/>
      <c r="S8" s="343"/>
    </row>
    <row r="9" spans="2:26" ht="16.5" customHeight="1">
      <c r="B9" s="389" t="s">
        <v>494</v>
      </c>
      <c r="C9" s="388">
        <v>0</v>
      </c>
      <c r="D9" s="364">
        <v>0</v>
      </c>
      <c r="E9" s="365">
        <v>0</v>
      </c>
      <c r="F9" s="365">
        <v>0</v>
      </c>
      <c r="G9" s="365">
        <v>0</v>
      </c>
      <c r="H9" s="394">
        <v>76969191</v>
      </c>
      <c r="I9" s="365">
        <v>0</v>
      </c>
      <c r="J9" s="365">
        <v>0</v>
      </c>
      <c r="K9" s="364">
        <v>0</v>
      </c>
      <c r="L9" s="365">
        <v>1128979</v>
      </c>
      <c r="M9" s="365">
        <v>85531</v>
      </c>
      <c r="N9" s="361">
        <f t="shared" ref="N9:N51" si="4">SUM(C9:M9)</f>
        <v>78183701</v>
      </c>
      <c r="O9" s="368">
        <v>1162025</v>
      </c>
      <c r="P9" s="359" t="s">
        <v>425</v>
      </c>
      <c r="Q9" s="346"/>
      <c r="R9" s="348" t="s">
        <v>493</v>
      </c>
      <c r="S9" s="347">
        <v>1806460</v>
      </c>
      <c r="X9" s="342" t="b">
        <f t="shared" ref="X9:X50" si="5">EXACT(B9,Y9)</f>
        <v>1</v>
      </c>
      <c r="Y9" s="375" t="s">
        <v>493</v>
      </c>
      <c r="Z9" s="357">
        <v>1428902</v>
      </c>
    </row>
    <row r="10" spans="2:26" ht="16.5" customHeight="1">
      <c r="B10" s="389" t="s">
        <v>491</v>
      </c>
      <c r="C10" s="388">
        <v>0</v>
      </c>
      <c r="D10" s="364">
        <v>0</v>
      </c>
      <c r="E10" s="365">
        <v>0</v>
      </c>
      <c r="F10" s="365">
        <v>0</v>
      </c>
      <c r="G10" s="365">
        <v>0</v>
      </c>
      <c r="H10" s="385">
        <v>16199844</v>
      </c>
      <c r="I10" s="361">
        <v>0</v>
      </c>
      <c r="J10" s="361">
        <v>0</v>
      </c>
      <c r="K10" s="362">
        <v>0</v>
      </c>
      <c r="L10" s="361">
        <v>0</v>
      </c>
      <c r="M10" s="361">
        <v>0</v>
      </c>
      <c r="N10" s="361">
        <f t="shared" si="4"/>
        <v>16199844</v>
      </c>
      <c r="O10" s="360">
        <v>88711</v>
      </c>
      <c r="P10" s="359" t="s">
        <v>492</v>
      </c>
      <c r="Q10" s="346"/>
      <c r="R10" s="348" t="s">
        <v>491</v>
      </c>
      <c r="S10" s="347">
        <v>107084</v>
      </c>
      <c r="X10" s="342" t="b">
        <f t="shared" si="5"/>
        <v>1</v>
      </c>
      <c r="Y10" s="375" t="s">
        <v>491</v>
      </c>
      <c r="Z10" s="357">
        <v>90081</v>
      </c>
    </row>
    <row r="11" spans="2:26" ht="16.5" customHeight="1">
      <c r="B11" s="389" t="s">
        <v>489</v>
      </c>
      <c r="C11" s="388">
        <v>3689089</v>
      </c>
      <c r="D11" s="364">
        <v>0</v>
      </c>
      <c r="E11" s="365">
        <v>0</v>
      </c>
      <c r="F11" s="365">
        <v>0</v>
      </c>
      <c r="G11" s="365">
        <v>0</v>
      </c>
      <c r="H11" s="385">
        <v>8074103</v>
      </c>
      <c r="I11" s="361">
        <v>0</v>
      </c>
      <c r="J11" s="361">
        <v>0</v>
      </c>
      <c r="K11" s="362">
        <v>0</v>
      </c>
      <c r="L11" s="361">
        <v>0</v>
      </c>
      <c r="M11" s="361">
        <v>0</v>
      </c>
      <c r="N11" s="361">
        <f t="shared" si="4"/>
        <v>11763192</v>
      </c>
      <c r="O11" s="360">
        <v>113742</v>
      </c>
      <c r="P11" s="359" t="s">
        <v>490</v>
      </c>
      <c r="Q11" s="346"/>
      <c r="R11" s="348" t="s">
        <v>489</v>
      </c>
      <c r="S11" s="347">
        <v>125883</v>
      </c>
      <c r="X11" s="342" t="b">
        <f t="shared" si="5"/>
        <v>1</v>
      </c>
      <c r="Y11" s="375" t="s">
        <v>489</v>
      </c>
      <c r="Z11" s="357">
        <v>119882</v>
      </c>
    </row>
    <row r="12" spans="2:26" ht="16.5" customHeight="1">
      <c r="B12" s="389" t="s">
        <v>488</v>
      </c>
      <c r="C12" s="388">
        <v>0</v>
      </c>
      <c r="D12" s="364">
        <v>0</v>
      </c>
      <c r="E12" s="365">
        <v>0</v>
      </c>
      <c r="F12" s="365">
        <v>0</v>
      </c>
      <c r="G12" s="365">
        <v>0</v>
      </c>
      <c r="H12" s="385">
        <v>10659913</v>
      </c>
      <c r="I12" s="361">
        <v>0</v>
      </c>
      <c r="J12" s="361">
        <v>0</v>
      </c>
      <c r="K12" s="362">
        <v>0</v>
      </c>
      <c r="L12" s="361">
        <v>0</v>
      </c>
      <c r="M12" s="361">
        <v>361828</v>
      </c>
      <c r="N12" s="361">
        <f t="shared" si="4"/>
        <v>11021741</v>
      </c>
      <c r="O12" s="360">
        <v>68612</v>
      </c>
      <c r="P12" s="359" t="s">
        <v>429</v>
      </c>
      <c r="Q12" s="346"/>
      <c r="R12" s="348" t="s">
        <v>488</v>
      </c>
      <c r="S12" s="347">
        <v>75950</v>
      </c>
      <c r="X12" s="342" t="b">
        <f t="shared" si="5"/>
        <v>1</v>
      </c>
      <c r="Y12" s="375" t="s">
        <v>488</v>
      </c>
      <c r="Z12" s="357">
        <v>73845</v>
      </c>
    </row>
    <row r="13" spans="2:26" ht="16.5" customHeight="1">
      <c r="B13" s="389" t="s">
        <v>487</v>
      </c>
      <c r="C13" s="388">
        <v>0</v>
      </c>
      <c r="D13" s="364">
        <v>0</v>
      </c>
      <c r="E13" s="365">
        <v>0</v>
      </c>
      <c r="F13" s="364">
        <v>6591144</v>
      </c>
      <c r="G13" s="365">
        <v>0</v>
      </c>
      <c r="H13" s="387">
        <v>19111175</v>
      </c>
      <c r="I13" s="361">
        <v>0</v>
      </c>
      <c r="J13" s="361">
        <v>0</v>
      </c>
      <c r="K13" s="362">
        <v>0</v>
      </c>
      <c r="L13" s="361">
        <v>0</v>
      </c>
      <c r="M13" s="361">
        <v>0</v>
      </c>
      <c r="N13" s="361">
        <f t="shared" si="4"/>
        <v>25702319</v>
      </c>
      <c r="O13" s="376">
        <v>415881</v>
      </c>
      <c r="P13" s="359" t="s">
        <v>417</v>
      </c>
      <c r="Q13" s="346"/>
      <c r="R13" s="348" t="s">
        <v>487</v>
      </c>
      <c r="S13" s="347">
        <v>453860</v>
      </c>
      <c r="X13" s="342" t="b">
        <f t="shared" si="5"/>
        <v>1</v>
      </c>
      <c r="Y13" s="375" t="s">
        <v>487</v>
      </c>
      <c r="Z13" s="357">
        <v>431647</v>
      </c>
    </row>
    <row r="14" spans="2:26" ht="16.5" customHeight="1">
      <c r="B14" s="391" t="s">
        <v>485</v>
      </c>
      <c r="C14" s="393">
        <v>0</v>
      </c>
      <c r="D14" s="372">
        <v>0</v>
      </c>
      <c r="E14" s="373">
        <v>0</v>
      </c>
      <c r="F14" s="372">
        <v>0</v>
      </c>
      <c r="G14" s="373">
        <v>0</v>
      </c>
      <c r="H14" s="385">
        <v>4878367</v>
      </c>
      <c r="I14" s="369">
        <v>0</v>
      </c>
      <c r="J14" s="369">
        <v>0</v>
      </c>
      <c r="K14" s="370">
        <v>0</v>
      </c>
      <c r="L14" s="369">
        <v>0</v>
      </c>
      <c r="M14" s="369">
        <v>0</v>
      </c>
      <c r="N14" s="369">
        <f t="shared" si="4"/>
        <v>4878367</v>
      </c>
      <c r="O14" s="360">
        <v>279</v>
      </c>
      <c r="P14" s="367" t="s">
        <v>486</v>
      </c>
      <c r="Q14" s="346"/>
      <c r="R14" s="348" t="s">
        <v>485</v>
      </c>
      <c r="S14" s="347">
        <v>4329</v>
      </c>
      <c r="X14" s="342" t="b">
        <f t="shared" si="5"/>
        <v>1</v>
      </c>
      <c r="Y14" s="375" t="s">
        <v>485</v>
      </c>
      <c r="Z14" s="357">
        <v>2334</v>
      </c>
    </row>
    <row r="15" spans="2:26" ht="16.5" customHeight="1">
      <c r="B15" s="389" t="s">
        <v>483</v>
      </c>
      <c r="C15" s="388">
        <v>149307</v>
      </c>
      <c r="D15" s="364">
        <v>0</v>
      </c>
      <c r="E15" s="365">
        <v>0</v>
      </c>
      <c r="F15" s="364">
        <v>0</v>
      </c>
      <c r="G15" s="365">
        <v>0</v>
      </c>
      <c r="H15" s="385">
        <v>5767175</v>
      </c>
      <c r="I15" s="361">
        <v>0</v>
      </c>
      <c r="J15" s="361">
        <v>0</v>
      </c>
      <c r="K15" s="362">
        <v>0</v>
      </c>
      <c r="L15" s="361">
        <v>0</v>
      </c>
      <c r="M15" s="361">
        <v>0</v>
      </c>
      <c r="N15" s="361">
        <f t="shared" si="4"/>
        <v>5916482</v>
      </c>
      <c r="O15" s="360">
        <v>7793</v>
      </c>
      <c r="P15" s="359" t="s">
        <v>484</v>
      </c>
      <c r="Q15" s="346"/>
      <c r="R15" s="348" t="s">
        <v>483</v>
      </c>
      <c r="S15" s="347">
        <v>14049</v>
      </c>
      <c r="X15" s="342" t="b">
        <f t="shared" si="5"/>
        <v>1</v>
      </c>
      <c r="Y15" s="375" t="s">
        <v>483</v>
      </c>
      <c r="Z15" s="357">
        <v>10967</v>
      </c>
    </row>
    <row r="16" spans="2:26" ht="16.5" customHeight="1">
      <c r="B16" s="389" t="s">
        <v>481</v>
      </c>
      <c r="C16" s="388">
        <v>0</v>
      </c>
      <c r="D16" s="364">
        <v>0</v>
      </c>
      <c r="E16" s="365">
        <v>0</v>
      </c>
      <c r="F16" s="364">
        <v>0</v>
      </c>
      <c r="G16" s="365">
        <v>0</v>
      </c>
      <c r="H16" s="385">
        <v>6377448</v>
      </c>
      <c r="I16" s="361">
        <v>0</v>
      </c>
      <c r="J16" s="361">
        <v>0</v>
      </c>
      <c r="K16" s="362">
        <v>0</v>
      </c>
      <c r="L16" s="361">
        <v>0</v>
      </c>
      <c r="M16" s="361">
        <v>254000</v>
      </c>
      <c r="N16" s="361">
        <f t="shared" si="4"/>
        <v>6631448</v>
      </c>
      <c r="O16" s="360">
        <v>254000</v>
      </c>
      <c r="P16" s="359" t="s">
        <v>482</v>
      </c>
      <c r="Q16" s="346"/>
      <c r="R16" s="348" t="s">
        <v>481</v>
      </c>
      <c r="S16" s="347">
        <v>212000</v>
      </c>
      <c r="X16" s="342" t="b">
        <f t="shared" si="5"/>
        <v>1</v>
      </c>
      <c r="Y16" s="375" t="s">
        <v>481</v>
      </c>
      <c r="Z16" s="357">
        <v>212000</v>
      </c>
    </row>
    <row r="17" spans="2:26" ht="16.5" customHeight="1">
      <c r="B17" s="389" t="s">
        <v>479</v>
      </c>
      <c r="C17" s="388">
        <v>0</v>
      </c>
      <c r="D17" s="364">
        <v>0</v>
      </c>
      <c r="E17" s="365">
        <v>0</v>
      </c>
      <c r="F17" s="364">
        <v>12624989</v>
      </c>
      <c r="G17" s="365">
        <v>0</v>
      </c>
      <c r="H17" s="385">
        <v>49020521</v>
      </c>
      <c r="I17" s="361">
        <v>0</v>
      </c>
      <c r="J17" s="361">
        <v>0</v>
      </c>
      <c r="K17" s="362">
        <v>0</v>
      </c>
      <c r="L17" s="361">
        <v>0</v>
      </c>
      <c r="M17" s="361">
        <v>150795</v>
      </c>
      <c r="N17" s="361">
        <f t="shared" si="4"/>
        <v>61796305</v>
      </c>
      <c r="O17" s="360">
        <v>0</v>
      </c>
      <c r="P17" s="359" t="s">
        <v>480</v>
      </c>
      <c r="Q17" s="346"/>
      <c r="R17" s="348" t="s">
        <v>479</v>
      </c>
      <c r="S17" s="347">
        <v>0</v>
      </c>
      <c r="X17" s="342" t="b">
        <f t="shared" si="5"/>
        <v>1</v>
      </c>
      <c r="Y17" s="375" t="s">
        <v>479</v>
      </c>
      <c r="Z17" s="357">
        <v>0</v>
      </c>
    </row>
    <row r="18" spans="2:26" ht="16.5" customHeight="1">
      <c r="B18" s="390" t="s">
        <v>477</v>
      </c>
      <c r="C18" s="392">
        <v>0</v>
      </c>
      <c r="D18" s="382">
        <v>0</v>
      </c>
      <c r="E18" s="383">
        <v>0</v>
      </c>
      <c r="F18" s="382">
        <v>0</v>
      </c>
      <c r="G18" s="383">
        <v>0</v>
      </c>
      <c r="H18" s="387">
        <v>1562612</v>
      </c>
      <c r="I18" s="377">
        <v>0</v>
      </c>
      <c r="J18" s="377">
        <v>0</v>
      </c>
      <c r="K18" s="380">
        <v>0</v>
      </c>
      <c r="L18" s="377">
        <v>0</v>
      </c>
      <c r="M18" s="377">
        <v>0</v>
      </c>
      <c r="N18" s="377">
        <f t="shared" si="4"/>
        <v>1562612</v>
      </c>
      <c r="O18" s="360">
        <v>28972</v>
      </c>
      <c r="P18" s="379" t="s">
        <v>478</v>
      </c>
      <c r="Q18" s="346"/>
      <c r="R18" s="348" t="s">
        <v>477</v>
      </c>
      <c r="S18" s="347">
        <v>38159</v>
      </c>
      <c r="X18" s="342" t="b">
        <f t="shared" si="5"/>
        <v>1</v>
      </c>
      <c r="Y18" s="375" t="s">
        <v>477</v>
      </c>
      <c r="Z18" s="357">
        <v>33074</v>
      </c>
    </row>
    <row r="19" spans="2:26" ht="16.5" customHeight="1">
      <c r="B19" s="391" t="s">
        <v>475</v>
      </c>
      <c r="C19" s="372">
        <v>0</v>
      </c>
      <c r="D19" s="373">
        <v>0</v>
      </c>
      <c r="E19" s="373">
        <v>0</v>
      </c>
      <c r="F19" s="372">
        <v>0</v>
      </c>
      <c r="G19" s="365">
        <v>0</v>
      </c>
      <c r="H19" s="385">
        <v>8553552</v>
      </c>
      <c r="I19" s="369">
        <v>0</v>
      </c>
      <c r="J19" s="369">
        <v>0</v>
      </c>
      <c r="K19" s="370">
        <v>0</v>
      </c>
      <c r="L19" s="369">
        <v>0</v>
      </c>
      <c r="M19" s="369">
        <v>0</v>
      </c>
      <c r="N19" s="369">
        <f t="shared" si="4"/>
        <v>8553552</v>
      </c>
      <c r="O19" s="368">
        <v>491995</v>
      </c>
      <c r="P19" s="367" t="s">
        <v>476</v>
      </c>
      <c r="Q19" s="346"/>
      <c r="R19" s="348" t="s">
        <v>475</v>
      </c>
      <c r="S19" s="347">
        <v>567192</v>
      </c>
      <c r="X19" s="342" t="b">
        <f t="shared" si="5"/>
        <v>1</v>
      </c>
      <c r="Y19" s="375" t="s">
        <v>475</v>
      </c>
      <c r="Z19" s="357">
        <v>530836</v>
      </c>
    </row>
    <row r="20" spans="2:26" ht="16.5" customHeight="1">
      <c r="B20" s="389" t="s">
        <v>474</v>
      </c>
      <c r="C20" s="364">
        <v>0</v>
      </c>
      <c r="D20" s="365">
        <v>0</v>
      </c>
      <c r="E20" s="365">
        <v>0</v>
      </c>
      <c r="F20" s="364">
        <v>6872186</v>
      </c>
      <c r="G20" s="365">
        <v>0</v>
      </c>
      <c r="H20" s="385">
        <v>23939924</v>
      </c>
      <c r="I20" s="361">
        <v>0</v>
      </c>
      <c r="J20" s="361">
        <v>0</v>
      </c>
      <c r="K20" s="362">
        <v>0</v>
      </c>
      <c r="L20" s="361">
        <v>0</v>
      </c>
      <c r="M20" s="361">
        <v>0</v>
      </c>
      <c r="N20" s="361">
        <f t="shared" si="4"/>
        <v>30812110</v>
      </c>
      <c r="O20" s="360">
        <v>368535</v>
      </c>
      <c r="P20" s="359" t="s">
        <v>444</v>
      </c>
      <c r="Q20" s="346"/>
      <c r="R20" s="348" t="s">
        <v>474</v>
      </c>
      <c r="S20" s="347">
        <v>496830</v>
      </c>
      <c r="X20" s="342" t="b">
        <f t="shared" si="5"/>
        <v>1</v>
      </c>
      <c r="Y20" s="375" t="s">
        <v>474</v>
      </c>
      <c r="Z20" s="357">
        <v>433351</v>
      </c>
    </row>
    <row r="21" spans="2:26" ht="16.5" customHeight="1">
      <c r="B21" s="389" t="s">
        <v>473</v>
      </c>
      <c r="C21" s="364">
        <v>0</v>
      </c>
      <c r="D21" s="365">
        <v>0</v>
      </c>
      <c r="E21" s="365">
        <v>0</v>
      </c>
      <c r="F21" s="364">
        <v>0</v>
      </c>
      <c r="G21" s="365">
        <v>0</v>
      </c>
      <c r="H21" s="385">
        <v>18630551</v>
      </c>
      <c r="I21" s="361">
        <v>0</v>
      </c>
      <c r="J21" s="361">
        <v>0</v>
      </c>
      <c r="K21" s="362">
        <v>0</v>
      </c>
      <c r="L21" s="361">
        <v>0</v>
      </c>
      <c r="M21" s="361">
        <v>0</v>
      </c>
      <c r="N21" s="361">
        <f t="shared" si="4"/>
        <v>18630551</v>
      </c>
      <c r="O21" s="360">
        <v>217954</v>
      </c>
      <c r="P21" s="359" t="s">
        <v>465</v>
      </c>
      <c r="Q21" s="346"/>
      <c r="R21" s="348" t="s">
        <v>473</v>
      </c>
      <c r="S21" s="347">
        <v>241079</v>
      </c>
      <c r="X21" s="342" t="b">
        <f t="shared" si="5"/>
        <v>1</v>
      </c>
      <c r="Y21" s="375" t="s">
        <v>473</v>
      </c>
      <c r="Z21" s="357">
        <v>228504</v>
      </c>
    </row>
    <row r="22" spans="2:26" ht="16.5" customHeight="1">
      <c r="B22" s="389" t="s">
        <v>471</v>
      </c>
      <c r="C22" s="364">
        <v>0</v>
      </c>
      <c r="D22" s="365">
        <v>0</v>
      </c>
      <c r="E22" s="365">
        <v>0</v>
      </c>
      <c r="F22" s="364">
        <v>0</v>
      </c>
      <c r="G22" s="365">
        <v>0</v>
      </c>
      <c r="H22" s="385">
        <v>9162389</v>
      </c>
      <c r="I22" s="361">
        <v>0</v>
      </c>
      <c r="J22" s="361">
        <v>0</v>
      </c>
      <c r="K22" s="362">
        <v>6959700</v>
      </c>
      <c r="L22" s="361">
        <v>0</v>
      </c>
      <c r="M22" s="361">
        <v>618863</v>
      </c>
      <c r="N22" s="361">
        <f t="shared" si="4"/>
        <v>16740952</v>
      </c>
      <c r="O22" s="360">
        <v>1481141</v>
      </c>
      <c r="P22" s="359" t="s">
        <v>472</v>
      </c>
      <c r="Q22" s="346"/>
      <c r="R22" s="348" t="s">
        <v>471</v>
      </c>
      <c r="S22" s="347">
        <v>1286958</v>
      </c>
      <c r="X22" s="342" t="b">
        <f t="shared" si="5"/>
        <v>1</v>
      </c>
      <c r="Y22" s="375" t="s">
        <v>471</v>
      </c>
      <c r="Z22" s="357">
        <v>1327529</v>
      </c>
    </row>
    <row r="23" spans="2:26" ht="16.5" customHeight="1">
      <c r="B23" s="390" t="s">
        <v>469</v>
      </c>
      <c r="C23" s="382">
        <v>0</v>
      </c>
      <c r="D23" s="383">
        <v>0</v>
      </c>
      <c r="E23" s="383">
        <v>0</v>
      </c>
      <c r="F23" s="382">
        <v>0</v>
      </c>
      <c r="G23" s="365">
        <v>0</v>
      </c>
      <c r="H23" s="387">
        <v>10001052</v>
      </c>
      <c r="I23" s="377">
        <v>0</v>
      </c>
      <c r="J23" s="377">
        <v>0</v>
      </c>
      <c r="K23" s="380">
        <v>0</v>
      </c>
      <c r="L23" s="377">
        <v>0</v>
      </c>
      <c r="M23" s="377">
        <v>0</v>
      </c>
      <c r="N23" s="377">
        <f t="shared" si="4"/>
        <v>10001052</v>
      </c>
      <c r="O23" s="376">
        <v>88843</v>
      </c>
      <c r="P23" s="379" t="s">
        <v>470</v>
      </c>
      <c r="Q23" s="346"/>
      <c r="R23" s="348" t="s">
        <v>469</v>
      </c>
      <c r="S23" s="347">
        <v>105082</v>
      </c>
      <c r="X23" s="342" t="b">
        <f t="shared" si="5"/>
        <v>1</v>
      </c>
      <c r="Y23" s="375" t="s">
        <v>469</v>
      </c>
      <c r="Z23" s="357">
        <v>95630</v>
      </c>
    </row>
    <row r="24" spans="2:26" ht="16.5" customHeight="1">
      <c r="B24" s="389" t="s">
        <v>468</v>
      </c>
      <c r="C24" s="372">
        <v>0</v>
      </c>
      <c r="D24" s="373">
        <v>0</v>
      </c>
      <c r="E24" s="365">
        <v>0</v>
      </c>
      <c r="F24" s="373">
        <v>0</v>
      </c>
      <c r="G24" s="373">
        <v>0</v>
      </c>
      <c r="H24" s="385">
        <v>4141209</v>
      </c>
      <c r="I24" s="361">
        <v>0</v>
      </c>
      <c r="J24" s="361">
        <v>0</v>
      </c>
      <c r="K24" s="362">
        <v>0</v>
      </c>
      <c r="L24" s="361">
        <v>0</v>
      </c>
      <c r="M24" s="361">
        <v>0</v>
      </c>
      <c r="N24" s="361">
        <f t="shared" si="4"/>
        <v>4141209</v>
      </c>
      <c r="O24" s="368">
        <v>0</v>
      </c>
      <c r="P24" s="359" t="s">
        <v>408</v>
      </c>
      <c r="Q24" s="346"/>
      <c r="R24" s="348" t="s">
        <v>468</v>
      </c>
      <c r="S24" s="347">
        <v>0</v>
      </c>
      <c r="X24" s="342" t="b">
        <f t="shared" si="5"/>
        <v>1</v>
      </c>
      <c r="Y24" s="375" t="s">
        <v>468</v>
      </c>
      <c r="Z24" s="357">
        <v>0</v>
      </c>
    </row>
    <row r="25" spans="2:26" ht="16.5" customHeight="1">
      <c r="B25" s="389" t="s">
        <v>466</v>
      </c>
      <c r="C25" s="364">
        <v>0</v>
      </c>
      <c r="D25" s="365">
        <v>0</v>
      </c>
      <c r="E25" s="365">
        <v>0</v>
      </c>
      <c r="F25" s="365">
        <v>0</v>
      </c>
      <c r="G25" s="365">
        <v>0</v>
      </c>
      <c r="H25" s="385">
        <v>3824528</v>
      </c>
      <c r="I25" s="361">
        <v>0</v>
      </c>
      <c r="J25" s="361">
        <v>0</v>
      </c>
      <c r="K25" s="362">
        <v>0</v>
      </c>
      <c r="L25" s="361">
        <v>0</v>
      </c>
      <c r="M25" s="361">
        <v>0</v>
      </c>
      <c r="N25" s="361">
        <f t="shared" si="4"/>
        <v>3824528</v>
      </c>
      <c r="O25" s="360">
        <v>0</v>
      </c>
      <c r="P25" s="359" t="s">
        <v>467</v>
      </c>
      <c r="Q25" s="346"/>
      <c r="R25" s="348" t="s">
        <v>466</v>
      </c>
      <c r="S25" s="347">
        <v>0</v>
      </c>
      <c r="X25" s="342" t="b">
        <f t="shared" si="5"/>
        <v>1</v>
      </c>
      <c r="Y25" s="375" t="s">
        <v>466</v>
      </c>
      <c r="Z25" s="357">
        <v>0</v>
      </c>
    </row>
    <row r="26" spans="2:26" ht="16.5" customHeight="1">
      <c r="B26" s="389" t="s">
        <v>464</v>
      </c>
      <c r="C26" s="364">
        <v>0</v>
      </c>
      <c r="D26" s="365">
        <v>0</v>
      </c>
      <c r="E26" s="365">
        <v>0</v>
      </c>
      <c r="F26" s="365">
        <v>0</v>
      </c>
      <c r="G26" s="365">
        <v>0</v>
      </c>
      <c r="H26" s="385">
        <v>10836883</v>
      </c>
      <c r="I26" s="361">
        <v>0</v>
      </c>
      <c r="J26" s="361">
        <v>0</v>
      </c>
      <c r="K26" s="362">
        <v>0</v>
      </c>
      <c r="L26" s="361">
        <v>0</v>
      </c>
      <c r="M26" s="361">
        <v>44445</v>
      </c>
      <c r="N26" s="361">
        <f t="shared" si="4"/>
        <v>10881328</v>
      </c>
      <c r="O26" s="360">
        <v>34236</v>
      </c>
      <c r="P26" s="359" t="s">
        <v>465</v>
      </c>
      <c r="Q26" s="346"/>
      <c r="R26" s="348" t="s">
        <v>464</v>
      </c>
      <c r="S26" s="347">
        <v>42642</v>
      </c>
      <c r="X26" s="342" t="b">
        <f t="shared" si="5"/>
        <v>1</v>
      </c>
      <c r="Y26" s="375" t="s">
        <v>464</v>
      </c>
      <c r="Z26" s="357">
        <v>38489</v>
      </c>
    </row>
    <row r="27" spans="2:26" ht="16.5" customHeight="1">
      <c r="B27" s="389" t="s">
        <v>462</v>
      </c>
      <c r="C27" s="364">
        <v>0</v>
      </c>
      <c r="D27" s="365">
        <v>0</v>
      </c>
      <c r="E27" s="365">
        <v>0</v>
      </c>
      <c r="F27" s="365">
        <v>0</v>
      </c>
      <c r="G27" s="365">
        <v>0</v>
      </c>
      <c r="H27" s="385">
        <v>3899937</v>
      </c>
      <c r="I27" s="361">
        <v>0</v>
      </c>
      <c r="J27" s="361">
        <v>0</v>
      </c>
      <c r="K27" s="362">
        <v>0</v>
      </c>
      <c r="L27" s="361">
        <v>57683</v>
      </c>
      <c r="M27" s="361">
        <v>0</v>
      </c>
      <c r="N27" s="361">
        <f t="shared" si="4"/>
        <v>3957620</v>
      </c>
      <c r="O27" s="360">
        <v>45529</v>
      </c>
      <c r="P27" s="359" t="s">
        <v>463</v>
      </c>
      <c r="Q27" s="346"/>
      <c r="R27" s="348" t="s">
        <v>462</v>
      </c>
      <c r="S27" s="347">
        <v>54425</v>
      </c>
      <c r="X27" s="342" t="b">
        <f t="shared" si="5"/>
        <v>1</v>
      </c>
      <c r="Y27" s="375" t="s">
        <v>462</v>
      </c>
      <c r="Z27" s="357">
        <v>49841</v>
      </c>
    </row>
    <row r="28" spans="2:26" ht="16.5" customHeight="1">
      <c r="B28" s="390" t="s">
        <v>460</v>
      </c>
      <c r="C28" s="382">
        <v>0</v>
      </c>
      <c r="D28" s="383">
        <v>0</v>
      </c>
      <c r="E28" s="383">
        <v>0</v>
      </c>
      <c r="F28" s="383">
        <v>0</v>
      </c>
      <c r="G28" s="383">
        <v>0</v>
      </c>
      <c r="H28" s="387">
        <v>10214922</v>
      </c>
      <c r="I28" s="377">
        <v>0</v>
      </c>
      <c r="J28" s="377">
        <v>0</v>
      </c>
      <c r="K28" s="380">
        <v>0</v>
      </c>
      <c r="L28" s="377">
        <v>0</v>
      </c>
      <c r="M28" s="377">
        <v>22600</v>
      </c>
      <c r="N28" s="377">
        <f t="shared" si="4"/>
        <v>10237522</v>
      </c>
      <c r="O28" s="376">
        <v>498228</v>
      </c>
      <c r="P28" s="379" t="s">
        <v>461</v>
      </c>
      <c r="Q28" s="346"/>
      <c r="R28" s="348" t="s">
        <v>460</v>
      </c>
      <c r="S28" s="347">
        <v>538712</v>
      </c>
      <c r="X28" s="342" t="b">
        <f t="shared" si="5"/>
        <v>1</v>
      </c>
      <c r="Y28" s="375" t="s">
        <v>460</v>
      </c>
      <c r="Z28" s="357">
        <v>518521</v>
      </c>
    </row>
    <row r="29" spans="2:26" ht="16.5" customHeight="1">
      <c r="B29" s="389" t="s">
        <v>458</v>
      </c>
      <c r="C29" s="388">
        <v>0</v>
      </c>
      <c r="D29" s="364">
        <v>0</v>
      </c>
      <c r="E29" s="365">
        <v>0</v>
      </c>
      <c r="F29" s="364">
        <v>0</v>
      </c>
      <c r="G29" s="361">
        <v>0</v>
      </c>
      <c r="H29" s="385">
        <v>1785249</v>
      </c>
      <c r="I29" s="361">
        <v>0</v>
      </c>
      <c r="J29" s="361">
        <v>0</v>
      </c>
      <c r="K29" s="362">
        <v>1380080</v>
      </c>
      <c r="L29" s="361">
        <v>0</v>
      </c>
      <c r="M29" s="361">
        <v>16978</v>
      </c>
      <c r="N29" s="361">
        <f t="shared" si="4"/>
        <v>3182307</v>
      </c>
      <c r="O29" s="368">
        <v>454586</v>
      </c>
      <c r="P29" s="359" t="s">
        <v>459</v>
      </c>
      <c r="Q29" s="346"/>
      <c r="R29" s="348" t="s">
        <v>458</v>
      </c>
      <c r="S29" s="347">
        <v>54204</v>
      </c>
      <c r="X29" s="342" t="b">
        <f t="shared" si="5"/>
        <v>1</v>
      </c>
      <c r="Y29" s="375" t="s">
        <v>458</v>
      </c>
      <c r="Z29" s="357">
        <v>285780</v>
      </c>
    </row>
    <row r="30" spans="2:26" ht="16.5" customHeight="1">
      <c r="B30" s="378" t="s">
        <v>456</v>
      </c>
      <c r="C30" s="365">
        <v>0</v>
      </c>
      <c r="D30" s="364">
        <v>0</v>
      </c>
      <c r="E30" s="365">
        <v>0</v>
      </c>
      <c r="F30" s="364">
        <v>0</v>
      </c>
      <c r="G30" s="361">
        <v>0</v>
      </c>
      <c r="H30" s="385">
        <v>1218507</v>
      </c>
      <c r="I30" s="361">
        <v>0</v>
      </c>
      <c r="J30" s="361">
        <v>0</v>
      </c>
      <c r="K30" s="362">
        <v>0</v>
      </c>
      <c r="L30" s="361">
        <v>0</v>
      </c>
      <c r="M30" s="361">
        <v>0</v>
      </c>
      <c r="N30" s="361">
        <f t="shared" si="4"/>
        <v>1218507</v>
      </c>
      <c r="O30" s="360">
        <v>0</v>
      </c>
      <c r="P30" s="359" t="s">
        <v>457</v>
      </c>
      <c r="Q30" s="346"/>
      <c r="R30" s="348" t="s">
        <v>456</v>
      </c>
      <c r="S30" s="347">
        <v>0</v>
      </c>
      <c r="X30" s="342" t="b">
        <f t="shared" si="5"/>
        <v>1</v>
      </c>
      <c r="Y30" s="375" t="s">
        <v>456</v>
      </c>
      <c r="Z30" s="357">
        <v>0</v>
      </c>
    </row>
    <row r="31" spans="2:26" ht="16.5" customHeight="1">
      <c r="B31" s="378" t="s">
        <v>454</v>
      </c>
      <c r="C31" s="365">
        <v>0</v>
      </c>
      <c r="D31" s="364">
        <v>0</v>
      </c>
      <c r="E31" s="365">
        <v>0</v>
      </c>
      <c r="F31" s="364">
        <v>4557996</v>
      </c>
      <c r="G31" s="361">
        <v>0</v>
      </c>
      <c r="H31" s="385">
        <v>7469716</v>
      </c>
      <c r="I31" s="361">
        <v>0</v>
      </c>
      <c r="J31" s="361">
        <v>0</v>
      </c>
      <c r="K31" s="362">
        <v>0</v>
      </c>
      <c r="L31" s="361">
        <v>0</v>
      </c>
      <c r="M31" s="361">
        <v>0</v>
      </c>
      <c r="N31" s="361">
        <f t="shared" si="4"/>
        <v>12027712</v>
      </c>
      <c r="O31" s="360">
        <v>67369</v>
      </c>
      <c r="P31" s="359" t="s">
        <v>455</v>
      </c>
      <c r="Q31" s="346"/>
      <c r="R31" s="348" t="s">
        <v>454</v>
      </c>
      <c r="S31" s="347">
        <v>34574</v>
      </c>
      <c r="X31" s="342" t="b">
        <f t="shared" si="5"/>
        <v>1</v>
      </c>
      <c r="Y31" s="375" t="s">
        <v>454</v>
      </c>
      <c r="Z31" s="357">
        <v>49147</v>
      </c>
    </row>
    <row r="32" spans="2:26" ht="16.5" customHeight="1">
      <c r="B32" s="378" t="s">
        <v>452</v>
      </c>
      <c r="C32" s="365">
        <v>3082313</v>
      </c>
      <c r="D32" s="364">
        <v>0</v>
      </c>
      <c r="E32" s="365">
        <v>0</v>
      </c>
      <c r="F32" s="364">
        <v>0</v>
      </c>
      <c r="G32" s="361">
        <v>0</v>
      </c>
      <c r="H32" s="385">
        <v>5212515</v>
      </c>
      <c r="I32" s="361">
        <v>0</v>
      </c>
      <c r="J32" s="361">
        <v>0</v>
      </c>
      <c r="K32" s="362">
        <v>0</v>
      </c>
      <c r="L32" s="361">
        <v>0</v>
      </c>
      <c r="M32" s="361">
        <v>0</v>
      </c>
      <c r="N32" s="361">
        <f t="shared" si="4"/>
        <v>8294828</v>
      </c>
      <c r="O32" s="360">
        <v>2928</v>
      </c>
      <c r="P32" s="359" t="s">
        <v>453</v>
      </c>
      <c r="Q32" s="346"/>
      <c r="R32" s="348" t="s">
        <v>452</v>
      </c>
      <c r="S32" s="347">
        <v>18996</v>
      </c>
      <c r="X32" s="342" t="b">
        <f t="shared" si="5"/>
        <v>1</v>
      </c>
      <c r="Y32" s="375" t="s">
        <v>452</v>
      </c>
      <c r="Z32" s="357">
        <v>10991</v>
      </c>
    </row>
    <row r="33" spans="2:26" ht="16.5" customHeight="1">
      <c r="B33" s="378" t="s">
        <v>450</v>
      </c>
      <c r="C33" s="365">
        <v>0</v>
      </c>
      <c r="D33" s="364">
        <v>0</v>
      </c>
      <c r="E33" s="365">
        <v>0</v>
      </c>
      <c r="F33" s="364">
        <v>0</v>
      </c>
      <c r="G33" s="361">
        <v>0</v>
      </c>
      <c r="H33" s="385">
        <v>22212494</v>
      </c>
      <c r="I33" s="361">
        <v>0</v>
      </c>
      <c r="J33" s="361">
        <v>0</v>
      </c>
      <c r="K33" s="362">
        <v>0</v>
      </c>
      <c r="L33" s="361">
        <v>0</v>
      </c>
      <c r="M33" s="361">
        <v>0</v>
      </c>
      <c r="N33" s="361">
        <f t="shared" si="4"/>
        <v>22212494</v>
      </c>
      <c r="O33" s="360">
        <v>284669</v>
      </c>
      <c r="P33" s="359" t="s">
        <v>451</v>
      </c>
      <c r="Q33" s="346"/>
      <c r="R33" s="348" t="s">
        <v>450</v>
      </c>
      <c r="S33" s="347">
        <v>338279</v>
      </c>
      <c r="X33" s="342" t="b">
        <f t="shared" si="5"/>
        <v>1</v>
      </c>
      <c r="Y33" s="375" t="s">
        <v>450</v>
      </c>
      <c r="Z33" s="357">
        <v>310050</v>
      </c>
    </row>
    <row r="34" spans="2:26" ht="16.5" customHeight="1">
      <c r="B34" s="378" t="s">
        <v>449</v>
      </c>
      <c r="C34" s="365">
        <v>0</v>
      </c>
      <c r="D34" s="364">
        <v>0</v>
      </c>
      <c r="E34" s="365">
        <v>0</v>
      </c>
      <c r="F34" s="364">
        <v>0</v>
      </c>
      <c r="G34" s="361">
        <v>0</v>
      </c>
      <c r="H34" s="387">
        <v>9042309</v>
      </c>
      <c r="I34" s="361">
        <v>0</v>
      </c>
      <c r="J34" s="361">
        <v>0</v>
      </c>
      <c r="K34" s="362">
        <v>0</v>
      </c>
      <c r="L34" s="361">
        <v>0</v>
      </c>
      <c r="M34" s="361">
        <v>28674</v>
      </c>
      <c r="N34" s="361">
        <f t="shared" si="4"/>
        <v>9070983</v>
      </c>
      <c r="O34" s="376">
        <v>150472</v>
      </c>
      <c r="P34" s="359" t="s">
        <v>448</v>
      </c>
      <c r="Q34" s="346"/>
      <c r="R34" s="348" t="s">
        <v>447</v>
      </c>
      <c r="S34" s="347">
        <v>142186</v>
      </c>
      <c r="X34" s="342" t="b">
        <f t="shared" si="5"/>
        <v>1</v>
      </c>
      <c r="Y34" s="375" t="s">
        <v>447</v>
      </c>
      <c r="Z34" s="357">
        <v>138933</v>
      </c>
    </row>
    <row r="35" spans="2:26" ht="16.5" customHeight="1">
      <c r="B35" s="386" t="s">
        <v>445</v>
      </c>
      <c r="C35" s="373">
        <v>0</v>
      </c>
      <c r="D35" s="372">
        <v>0</v>
      </c>
      <c r="E35" s="373">
        <v>0</v>
      </c>
      <c r="F35" s="372">
        <v>0</v>
      </c>
      <c r="G35" s="369">
        <v>0</v>
      </c>
      <c r="H35" s="385">
        <v>2365121</v>
      </c>
      <c r="I35" s="369">
        <v>0</v>
      </c>
      <c r="J35" s="369">
        <v>0</v>
      </c>
      <c r="K35" s="370">
        <v>0</v>
      </c>
      <c r="L35" s="369">
        <v>0</v>
      </c>
      <c r="M35" s="369">
        <v>0</v>
      </c>
      <c r="N35" s="369">
        <f t="shared" si="4"/>
        <v>2365121</v>
      </c>
      <c r="O35" s="368">
        <v>0</v>
      </c>
      <c r="P35" s="367" t="s">
        <v>446</v>
      </c>
      <c r="Q35" s="346"/>
      <c r="R35" s="348" t="s">
        <v>445</v>
      </c>
      <c r="S35" s="347">
        <v>0</v>
      </c>
      <c r="X35" s="342" t="b">
        <f t="shared" si="5"/>
        <v>1</v>
      </c>
      <c r="Y35" s="375" t="s">
        <v>445</v>
      </c>
      <c r="Z35" s="357">
        <v>0</v>
      </c>
    </row>
    <row r="36" spans="2:26" ht="16.5" customHeight="1">
      <c r="B36" s="378" t="s">
        <v>443</v>
      </c>
      <c r="C36" s="365">
        <v>0</v>
      </c>
      <c r="D36" s="364">
        <v>0</v>
      </c>
      <c r="E36" s="365">
        <v>0</v>
      </c>
      <c r="F36" s="364">
        <v>0</v>
      </c>
      <c r="G36" s="361">
        <v>0</v>
      </c>
      <c r="H36" s="385">
        <v>5666209</v>
      </c>
      <c r="I36" s="361">
        <v>0</v>
      </c>
      <c r="J36" s="361">
        <v>0</v>
      </c>
      <c r="K36" s="362">
        <v>0</v>
      </c>
      <c r="L36" s="361">
        <v>0</v>
      </c>
      <c r="M36" s="361">
        <v>0</v>
      </c>
      <c r="N36" s="361">
        <f t="shared" si="4"/>
        <v>5666209</v>
      </c>
      <c r="O36" s="360">
        <v>51975</v>
      </c>
      <c r="P36" s="359" t="s">
        <v>444</v>
      </c>
      <c r="Q36" s="346"/>
      <c r="R36" s="348" t="s">
        <v>443</v>
      </c>
      <c r="S36" s="347">
        <v>63793</v>
      </c>
      <c r="X36" s="342" t="b">
        <f t="shared" si="5"/>
        <v>1</v>
      </c>
      <c r="Y36" s="375" t="s">
        <v>443</v>
      </c>
      <c r="Z36" s="357">
        <v>57959</v>
      </c>
    </row>
    <row r="37" spans="2:26" ht="16.5" customHeight="1">
      <c r="B37" s="378" t="s">
        <v>441</v>
      </c>
      <c r="C37" s="365">
        <v>0</v>
      </c>
      <c r="D37" s="364">
        <v>0</v>
      </c>
      <c r="E37" s="365">
        <v>0</v>
      </c>
      <c r="F37" s="364">
        <v>0</v>
      </c>
      <c r="G37" s="361">
        <v>63402</v>
      </c>
      <c r="H37" s="385">
        <v>1921075</v>
      </c>
      <c r="I37" s="361">
        <v>0</v>
      </c>
      <c r="J37" s="361">
        <v>0</v>
      </c>
      <c r="K37" s="362">
        <v>0</v>
      </c>
      <c r="L37" s="361">
        <v>0</v>
      </c>
      <c r="M37" s="361">
        <v>0</v>
      </c>
      <c r="N37" s="361">
        <f t="shared" si="4"/>
        <v>1984477</v>
      </c>
      <c r="O37" s="360">
        <v>4704</v>
      </c>
      <c r="P37" s="359" t="s">
        <v>442</v>
      </c>
      <c r="Q37" s="346"/>
      <c r="R37" s="348" t="s">
        <v>441</v>
      </c>
      <c r="S37" s="347">
        <v>7816</v>
      </c>
      <c r="X37" s="342" t="b">
        <f t="shared" si="5"/>
        <v>1</v>
      </c>
      <c r="Y37" s="375" t="s">
        <v>441</v>
      </c>
      <c r="Z37" s="357">
        <v>6272</v>
      </c>
    </row>
    <row r="38" spans="2:26" ht="16.5" customHeight="1">
      <c r="B38" s="384" t="s">
        <v>439</v>
      </c>
      <c r="C38" s="383">
        <v>0</v>
      </c>
      <c r="D38" s="382">
        <v>0</v>
      </c>
      <c r="E38" s="383">
        <v>0</v>
      </c>
      <c r="F38" s="382">
        <v>60750</v>
      </c>
      <c r="G38" s="377">
        <v>0</v>
      </c>
      <c r="H38" s="381">
        <v>4728095</v>
      </c>
      <c r="I38" s="377">
        <v>0</v>
      </c>
      <c r="J38" s="377">
        <v>0</v>
      </c>
      <c r="K38" s="380">
        <v>0</v>
      </c>
      <c r="L38" s="377">
        <v>0</v>
      </c>
      <c r="M38" s="377">
        <v>14765</v>
      </c>
      <c r="N38" s="377">
        <f t="shared" si="4"/>
        <v>4803610</v>
      </c>
      <c r="O38" s="376">
        <v>74087</v>
      </c>
      <c r="P38" s="379" t="s">
        <v>440</v>
      </c>
      <c r="Q38" s="346"/>
      <c r="R38" s="348" t="s">
        <v>439</v>
      </c>
      <c r="S38" s="347">
        <v>111353</v>
      </c>
      <c r="X38" s="342" t="b">
        <f t="shared" si="5"/>
        <v>1</v>
      </c>
      <c r="Y38" s="375" t="s">
        <v>439</v>
      </c>
      <c r="Z38" s="357">
        <v>92878</v>
      </c>
    </row>
    <row r="39" spans="2:26" ht="16.5" customHeight="1">
      <c r="B39" s="378" t="s">
        <v>437</v>
      </c>
      <c r="C39" s="365">
        <v>1773075</v>
      </c>
      <c r="D39" s="364">
        <v>0</v>
      </c>
      <c r="E39" s="365">
        <v>0</v>
      </c>
      <c r="F39" s="364">
        <v>0</v>
      </c>
      <c r="G39" s="361">
        <v>0</v>
      </c>
      <c r="H39" s="363">
        <v>0</v>
      </c>
      <c r="I39" s="361">
        <v>0</v>
      </c>
      <c r="J39" s="361">
        <v>0</v>
      </c>
      <c r="K39" s="362">
        <v>0</v>
      </c>
      <c r="L39" s="361">
        <v>0</v>
      </c>
      <c r="M39" s="361">
        <v>0</v>
      </c>
      <c r="N39" s="361">
        <f t="shared" si="4"/>
        <v>1773075</v>
      </c>
      <c r="O39" s="368">
        <v>1579348</v>
      </c>
      <c r="P39" s="359" t="s">
        <v>438</v>
      </c>
      <c r="Q39" s="346"/>
      <c r="R39" s="348" t="s">
        <v>437</v>
      </c>
      <c r="S39" s="347">
        <v>1444083</v>
      </c>
      <c r="X39" s="342" t="b">
        <f t="shared" si="5"/>
        <v>1</v>
      </c>
      <c r="Y39" s="375" t="s">
        <v>436</v>
      </c>
      <c r="Z39" s="357">
        <v>1475476</v>
      </c>
    </row>
    <row r="40" spans="2:26" ht="16.5" customHeight="1">
      <c r="B40" s="378" t="s">
        <v>434</v>
      </c>
      <c r="C40" s="365">
        <v>0</v>
      </c>
      <c r="D40" s="364">
        <v>0</v>
      </c>
      <c r="E40" s="365">
        <v>0</v>
      </c>
      <c r="F40" s="364">
        <v>0</v>
      </c>
      <c r="G40" s="361">
        <v>25080</v>
      </c>
      <c r="H40" s="363">
        <v>83491</v>
      </c>
      <c r="I40" s="361">
        <v>0</v>
      </c>
      <c r="J40" s="361">
        <v>0</v>
      </c>
      <c r="K40" s="362">
        <v>0</v>
      </c>
      <c r="L40" s="361">
        <v>0</v>
      </c>
      <c r="M40" s="361">
        <v>0</v>
      </c>
      <c r="N40" s="361">
        <f t="shared" si="4"/>
        <v>108571</v>
      </c>
      <c r="O40" s="360">
        <v>0</v>
      </c>
      <c r="P40" s="359" t="s">
        <v>435</v>
      </c>
      <c r="Q40" s="346"/>
      <c r="R40" s="348" t="s">
        <v>434</v>
      </c>
      <c r="S40" s="347">
        <v>0</v>
      </c>
      <c r="X40" s="342" t="b">
        <f t="shared" si="5"/>
        <v>1</v>
      </c>
      <c r="Y40" s="375" t="s">
        <v>434</v>
      </c>
      <c r="Z40" s="357">
        <v>0</v>
      </c>
    </row>
    <row r="41" spans="2:26" ht="16.5" customHeight="1">
      <c r="B41" s="378" t="s">
        <v>432</v>
      </c>
      <c r="C41" s="365">
        <v>0</v>
      </c>
      <c r="D41" s="364">
        <v>0</v>
      </c>
      <c r="E41" s="365">
        <v>0</v>
      </c>
      <c r="F41" s="364">
        <v>0</v>
      </c>
      <c r="G41" s="361">
        <v>112508</v>
      </c>
      <c r="H41" s="363">
        <v>863381</v>
      </c>
      <c r="I41" s="361">
        <v>0</v>
      </c>
      <c r="J41" s="361">
        <v>0</v>
      </c>
      <c r="K41" s="362">
        <v>0</v>
      </c>
      <c r="L41" s="361">
        <v>0</v>
      </c>
      <c r="M41" s="361">
        <v>0</v>
      </c>
      <c r="N41" s="361">
        <f t="shared" si="4"/>
        <v>975889</v>
      </c>
      <c r="O41" s="360">
        <v>0</v>
      </c>
      <c r="P41" s="359" t="s">
        <v>433</v>
      </c>
      <c r="Q41" s="346"/>
      <c r="R41" s="348" t="s">
        <v>432</v>
      </c>
      <c r="S41" s="347">
        <v>0</v>
      </c>
      <c r="X41" s="342" t="b">
        <f t="shared" si="5"/>
        <v>1</v>
      </c>
      <c r="Y41" s="375" t="s">
        <v>432</v>
      </c>
      <c r="Z41" s="357">
        <v>0</v>
      </c>
    </row>
    <row r="42" spans="2:26" ht="16.5" customHeight="1">
      <c r="B42" s="378" t="s">
        <v>430</v>
      </c>
      <c r="C42" s="365">
        <v>0</v>
      </c>
      <c r="D42" s="364">
        <v>0</v>
      </c>
      <c r="E42" s="365">
        <v>0</v>
      </c>
      <c r="F42" s="364">
        <v>0</v>
      </c>
      <c r="G42" s="361">
        <v>57140</v>
      </c>
      <c r="H42" s="363">
        <v>185938</v>
      </c>
      <c r="I42" s="361">
        <v>0</v>
      </c>
      <c r="J42" s="361">
        <v>0</v>
      </c>
      <c r="K42" s="362">
        <v>0</v>
      </c>
      <c r="L42" s="361">
        <v>0</v>
      </c>
      <c r="M42" s="361">
        <v>0</v>
      </c>
      <c r="N42" s="361">
        <f t="shared" si="4"/>
        <v>243078</v>
      </c>
      <c r="O42" s="360">
        <v>11272</v>
      </c>
      <c r="P42" s="359" t="s">
        <v>431</v>
      </c>
      <c r="Q42" s="346"/>
      <c r="R42" s="348" t="s">
        <v>430</v>
      </c>
      <c r="S42" s="347">
        <v>15789</v>
      </c>
      <c r="X42" s="342" t="b">
        <f t="shared" si="5"/>
        <v>1</v>
      </c>
      <c r="Y42" s="375" t="s">
        <v>430</v>
      </c>
      <c r="Z42" s="357">
        <v>13564</v>
      </c>
    </row>
    <row r="43" spans="2:26" ht="16.5" customHeight="1">
      <c r="B43" s="378" t="s">
        <v>428</v>
      </c>
      <c r="C43" s="365">
        <v>0</v>
      </c>
      <c r="D43" s="364">
        <v>0</v>
      </c>
      <c r="E43" s="365">
        <v>0</v>
      </c>
      <c r="F43" s="364">
        <v>0</v>
      </c>
      <c r="G43" s="361">
        <v>312261</v>
      </c>
      <c r="H43" s="363">
        <v>0</v>
      </c>
      <c r="I43" s="361">
        <v>0</v>
      </c>
      <c r="J43" s="361">
        <v>0</v>
      </c>
      <c r="K43" s="362">
        <v>0</v>
      </c>
      <c r="L43" s="361">
        <v>0</v>
      </c>
      <c r="M43" s="361">
        <v>0</v>
      </c>
      <c r="N43" s="361">
        <f t="shared" si="4"/>
        <v>312261</v>
      </c>
      <c r="O43" s="360">
        <v>49412</v>
      </c>
      <c r="P43" s="359" t="s">
        <v>429</v>
      </c>
      <c r="Q43" s="346"/>
      <c r="R43" s="348" t="s">
        <v>428</v>
      </c>
      <c r="S43" s="347">
        <v>64580</v>
      </c>
      <c r="X43" s="342" t="b">
        <f t="shared" si="5"/>
        <v>1</v>
      </c>
      <c r="Y43" s="375" t="s">
        <v>428</v>
      </c>
      <c r="Z43" s="357">
        <v>57099</v>
      </c>
    </row>
    <row r="44" spans="2:26" ht="16.5" customHeight="1">
      <c r="B44" s="378" t="s">
        <v>426</v>
      </c>
      <c r="C44" s="365">
        <v>0</v>
      </c>
      <c r="D44" s="364">
        <v>0</v>
      </c>
      <c r="E44" s="365">
        <v>0</v>
      </c>
      <c r="F44" s="364">
        <v>0</v>
      </c>
      <c r="G44" s="361">
        <v>33097</v>
      </c>
      <c r="H44" s="363">
        <v>0</v>
      </c>
      <c r="I44" s="361">
        <v>0</v>
      </c>
      <c r="J44" s="361">
        <v>12381</v>
      </c>
      <c r="K44" s="362">
        <v>0</v>
      </c>
      <c r="L44" s="361">
        <v>0</v>
      </c>
      <c r="M44" s="361">
        <v>0</v>
      </c>
      <c r="N44" s="361">
        <f t="shared" si="4"/>
        <v>45478</v>
      </c>
      <c r="O44" s="360">
        <v>45478</v>
      </c>
      <c r="P44" s="359" t="s">
        <v>427</v>
      </c>
      <c r="Q44" s="346"/>
      <c r="R44" s="348" t="s">
        <v>426</v>
      </c>
      <c r="S44" s="347">
        <v>55965</v>
      </c>
      <c r="X44" s="342" t="b">
        <f t="shared" si="5"/>
        <v>1</v>
      </c>
      <c r="Y44" s="375" t="s">
        <v>426</v>
      </c>
      <c r="Z44" s="357">
        <v>50752</v>
      </c>
    </row>
    <row r="45" spans="2:26" ht="16.5" customHeight="1">
      <c r="B45" s="378" t="s">
        <v>424</v>
      </c>
      <c r="C45" s="365">
        <v>2334336</v>
      </c>
      <c r="D45" s="364">
        <v>0</v>
      </c>
      <c r="E45" s="365">
        <v>60665</v>
      </c>
      <c r="F45" s="364">
        <v>1607536</v>
      </c>
      <c r="G45" s="361">
        <v>0</v>
      </c>
      <c r="H45" s="363">
        <v>86900</v>
      </c>
      <c r="I45" s="361">
        <v>0</v>
      </c>
      <c r="J45" s="361">
        <v>0</v>
      </c>
      <c r="K45" s="362">
        <v>0</v>
      </c>
      <c r="L45" s="361">
        <v>0</v>
      </c>
      <c r="M45" s="361">
        <v>0</v>
      </c>
      <c r="N45" s="361">
        <f t="shared" si="4"/>
        <v>4089437</v>
      </c>
      <c r="O45" s="360">
        <v>1853824</v>
      </c>
      <c r="P45" s="359" t="s">
        <v>425</v>
      </c>
      <c r="Q45" s="346"/>
      <c r="R45" s="348" t="s">
        <v>424</v>
      </c>
      <c r="S45" s="347">
        <v>1795649</v>
      </c>
      <c r="X45" s="342" t="b">
        <f t="shared" si="5"/>
        <v>1</v>
      </c>
      <c r="Y45" s="375" t="s">
        <v>424</v>
      </c>
      <c r="Z45" s="357">
        <v>1844615</v>
      </c>
    </row>
    <row r="46" spans="2:26" ht="16.5" customHeight="1">
      <c r="B46" s="378" t="s">
        <v>423</v>
      </c>
      <c r="C46" s="365">
        <v>0</v>
      </c>
      <c r="D46" s="364">
        <v>0</v>
      </c>
      <c r="E46" s="365">
        <v>0</v>
      </c>
      <c r="F46" s="364">
        <v>0</v>
      </c>
      <c r="G46" s="361">
        <v>139277</v>
      </c>
      <c r="H46" s="363">
        <v>0</v>
      </c>
      <c r="I46" s="361">
        <v>0</v>
      </c>
      <c r="J46" s="361">
        <v>0</v>
      </c>
      <c r="K46" s="362">
        <v>0</v>
      </c>
      <c r="L46" s="361">
        <v>0</v>
      </c>
      <c r="M46" s="361">
        <v>0</v>
      </c>
      <c r="N46" s="361">
        <f t="shared" si="4"/>
        <v>139277</v>
      </c>
      <c r="O46" s="360">
        <v>0</v>
      </c>
      <c r="P46" s="359" t="s">
        <v>417</v>
      </c>
      <c r="Q46" s="346"/>
      <c r="R46" s="348" t="s">
        <v>422</v>
      </c>
      <c r="S46" s="347">
        <v>0</v>
      </c>
      <c r="X46" s="342" t="b">
        <f t="shared" si="5"/>
        <v>1</v>
      </c>
      <c r="Y46" s="375" t="s">
        <v>421</v>
      </c>
      <c r="Z46" s="357">
        <v>0</v>
      </c>
    </row>
    <row r="47" spans="2:26" ht="16.5" customHeight="1">
      <c r="B47" s="378" t="s">
        <v>419</v>
      </c>
      <c r="C47" s="365">
        <v>0</v>
      </c>
      <c r="D47" s="364">
        <v>0</v>
      </c>
      <c r="E47" s="365">
        <v>0</v>
      </c>
      <c r="F47" s="364">
        <v>0</v>
      </c>
      <c r="G47" s="361">
        <v>1206650</v>
      </c>
      <c r="H47" s="363">
        <v>53051</v>
      </c>
      <c r="I47" s="361">
        <v>0</v>
      </c>
      <c r="J47" s="361">
        <v>0</v>
      </c>
      <c r="K47" s="362">
        <v>0</v>
      </c>
      <c r="L47" s="377">
        <v>0</v>
      </c>
      <c r="M47" s="361">
        <v>0</v>
      </c>
      <c r="N47" s="361">
        <f t="shared" si="4"/>
        <v>1259701</v>
      </c>
      <c r="O47" s="376">
        <v>0</v>
      </c>
      <c r="P47" s="359" t="s">
        <v>420</v>
      </c>
      <c r="Q47" s="346"/>
      <c r="R47" s="348" t="s">
        <v>419</v>
      </c>
      <c r="S47" s="347">
        <v>0</v>
      </c>
      <c r="X47" s="342" t="b">
        <f t="shared" si="5"/>
        <v>1</v>
      </c>
      <c r="Y47" s="375" t="s">
        <v>419</v>
      </c>
      <c r="Z47" s="357">
        <v>0</v>
      </c>
    </row>
    <row r="48" spans="2:26" ht="16.5" customHeight="1">
      <c r="B48" s="374" t="s">
        <v>418</v>
      </c>
      <c r="C48" s="373">
        <v>0</v>
      </c>
      <c r="D48" s="372">
        <v>140804</v>
      </c>
      <c r="E48" s="373">
        <v>0</v>
      </c>
      <c r="F48" s="372">
        <v>0</v>
      </c>
      <c r="G48" s="369">
        <v>0</v>
      </c>
      <c r="H48" s="371">
        <v>0</v>
      </c>
      <c r="I48" s="369">
        <v>0</v>
      </c>
      <c r="J48" s="369">
        <v>0</v>
      </c>
      <c r="K48" s="370">
        <v>0</v>
      </c>
      <c r="L48" s="369">
        <v>0</v>
      </c>
      <c r="M48" s="369">
        <v>0</v>
      </c>
      <c r="N48" s="369">
        <f t="shared" si="4"/>
        <v>140804</v>
      </c>
      <c r="O48" s="368">
        <v>0</v>
      </c>
      <c r="P48" s="367" t="s">
        <v>417</v>
      </c>
      <c r="Q48" s="346"/>
      <c r="R48" s="348" t="s">
        <v>416</v>
      </c>
      <c r="S48" s="347">
        <v>0</v>
      </c>
      <c r="X48" s="342" t="b">
        <f t="shared" si="5"/>
        <v>0</v>
      </c>
    </row>
    <row r="49" spans="2:26" ht="16.5" customHeight="1">
      <c r="B49" s="366" t="s">
        <v>415</v>
      </c>
      <c r="C49" s="365">
        <v>0</v>
      </c>
      <c r="D49" s="364">
        <v>0</v>
      </c>
      <c r="E49" s="365">
        <v>0</v>
      </c>
      <c r="F49" s="364">
        <v>9960438</v>
      </c>
      <c r="G49" s="361">
        <v>0</v>
      </c>
      <c r="H49" s="363">
        <v>0</v>
      </c>
      <c r="I49" s="361">
        <v>0</v>
      </c>
      <c r="J49" s="361">
        <v>0</v>
      </c>
      <c r="K49" s="362">
        <v>0</v>
      </c>
      <c r="L49" s="361">
        <v>0</v>
      </c>
      <c r="M49" s="361">
        <v>0</v>
      </c>
      <c r="N49" s="361">
        <f t="shared" si="4"/>
        <v>9960438</v>
      </c>
      <c r="O49" s="360">
        <v>0</v>
      </c>
      <c r="P49" s="359" t="s">
        <v>414</v>
      </c>
      <c r="Q49" s="346"/>
      <c r="R49" s="348" t="s">
        <v>413</v>
      </c>
      <c r="S49" s="347">
        <v>0</v>
      </c>
      <c r="X49" s="342" t="b">
        <f t="shared" si="5"/>
        <v>0</v>
      </c>
    </row>
    <row r="50" spans="2:26" ht="16.5" customHeight="1">
      <c r="B50" s="366" t="s">
        <v>412</v>
      </c>
      <c r="C50" s="365">
        <v>0</v>
      </c>
      <c r="D50" s="364">
        <v>0</v>
      </c>
      <c r="E50" s="365">
        <v>0</v>
      </c>
      <c r="F50" s="364">
        <v>9454015</v>
      </c>
      <c r="G50" s="361">
        <v>0</v>
      </c>
      <c r="H50" s="363">
        <v>0</v>
      </c>
      <c r="I50" s="361">
        <v>0</v>
      </c>
      <c r="J50" s="361">
        <v>0</v>
      </c>
      <c r="K50" s="362">
        <v>0</v>
      </c>
      <c r="L50" s="361">
        <v>0</v>
      </c>
      <c r="M50" s="361">
        <v>0</v>
      </c>
      <c r="N50" s="361">
        <f t="shared" si="4"/>
        <v>9454015</v>
      </c>
      <c r="O50" s="360">
        <v>19559</v>
      </c>
      <c r="P50" s="359" t="s">
        <v>411</v>
      </c>
      <c r="Q50" s="346"/>
      <c r="R50" s="348" t="s">
        <v>410</v>
      </c>
      <c r="S50" s="347">
        <v>37996</v>
      </c>
      <c r="X50" s="342" t="b">
        <f t="shared" si="5"/>
        <v>1</v>
      </c>
      <c r="Y50" s="358" t="s">
        <v>410</v>
      </c>
      <c r="Z50" s="357">
        <v>28914</v>
      </c>
    </row>
    <row r="51" spans="2:26" ht="16.5" customHeight="1" thickBot="1">
      <c r="B51" s="356" t="s">
        <v>409</v>
      </c>
      <c r="C51" s="354">
        <v>0</v>
      </c>
      <c r="D51" s="355">
        <v>0</v>
      </c>
      <c r="E51" s="354">
        <v>0</v>
      </c>
      <c r="F51" s="354">
        <v>9579132</v>
      </c>
      <c r="G51" s="351">
        <v>0</v>
      </c>
      <c r="H51" s="353">
        <v>0</v>
      </c>
      <c r="I51" s="351">
        <v>0</v>
      </c>
      <c r="J51" s="351">
        <v>0</v>
      </c>
      <c r="K51" s="352">
        <v>0</v>
      </c>
      <c r="L51" s="351">
        <v>0</v>
      </c>
      <c r="M51" s="351">
        <v>0</v>
      </c>
      <c r="N51" s="351">
        <f t="shared" si="4"/>
        <v>9579132</v>
      </c>
      <c r="O51" s="350">
        <v>0</v>
      </c>
      <c r="P51" s="349" t="s">
        <v>408</v>
      </c>
      <c r="Q51" s="346"/>
      <c r="R51" s="348" t="s">
        <v>407</v>
      </c>
      <c r="S51" s="347">
        <v>0</v>
      </c>
    </row>
    <row r="52" spans="2:26"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3"/>
      <c r="O52" s="343"/>
      <c r="P52" s="344"/>
      <c r="Q52" s="346"/>
    </row>
    <row r="53" spans="2:26">
      <c r="B53" s="343"/>
      <c r="C53" s="343"/>
      <c r="D53" s="345"/>
      <c r="E53" s="345"/>
      <c r="F53" s="345"/>
      <c r="G53" s="345"/>
      <c r="H53" s="343"/>
      <c r="I53" s="343"/>
      <c r="J53" s="343"/>
      <c r="K53" s="343"/>
      <c r="L53" s="343"/>
      <c r="M53" s="343"/>
      <c r="N53" s="343"/>
      <c r="O53" s="343"/>
      <c r="P53" s="344"/>
      <c r="Q53" s="346"/>
    </row>
    <row r="54" spans="2:26">
      <c r="B54" s="343"/>
      <c r="C54" s="343"/>
      <c r="D54" s="345"/>
      <c r="E54" s="345"/>
      <c r="F54" s="345"/>
      <c r="G54" s="345"/>
      <c r="H54" s="343"/>
      <c r="I54" s="343"/>
      <c r="J54" s="343"/>
      <c r="K54" s="343"/>
      <c r="L54" s="343"/>
      <c r="M54" s="343"/>
      <c r="N54" s="343"/>
      <c r="O54" s="343"/>
      <c r="P54" s="344"/>
      <c r="Q54" s="346"/>
      <c r="R54" s="343"/>
      <c r="S54" s="343"/>
    </row>
    <row r="55" spans="2:26">
      <c r="B55" s="343"/>
      <c r="C55" s="343"/>
      <c r="D55" s="345"/>
      <c r="E55" s="345"/>
      <c r="F55" s="345"/>
      <c r="G55" s="345"/>
      <c r="H55" s="343"/>
      <c r="I55" s="343"/>
      <c r="J55" s="343"/>
      <c r="K55" s="343"/>
      <c r="L55" s="343"/>
      <c r="M55" s="343"/>
      <c r="N55" s="343"/>
      <c r="O55" s="343"/>
      <c r="P55" s="344"/>
      <c r="Q55" s="343"/>
      <c r="R55" s="343"/>
      <c r="S55" s="343"/>
    </row>
    <row r="56" spans="2:26">
      <c r="B56" s="343"/>
      <c r="C56" s="345"/>
      <c r="D56" s="345"/>
      <c r="E56" s="345"/>
      <c r="F56" s="345"/>
      <c r="G56" s="345"/>
      <c r="H56" s="343"/>
      <c r="I56" s="343"/>
      <c r="J56" s="343"/>
      <c r="K56" s="343"/>
      <c r="L56" s="343"/>
      <c r="M56" s="343"/>
      <c r="N56" s="343"/>
      <c r="O56" s="343"/>
      <c r="P56" s="344"/>
      <c r="Q56" s="343"/>
      <c r="R56" s="343"/>
      <c r="S56" s="343"/>
    </row>
    <row r="57" spans="2:26">
      <c r="B57" s="343"/>
      <c r="C57" s="345"/>
      <c r="D57" s="345"/>
      <c r="E57" s="345"/>
      <c r="F57" s="345"/>
      <c r="G57" s="345"/>
      <c r="H57" s="343"/>
      <c r="I57" s="343"/>
      <c r="J57" s="343"/>
      <c r="K57" s="343"/>
      <c r="L57" s="343"/>
      <c r="M57" s="343"/>
      <c r="N57" s="343"/>
      <c r="O57" s="343"/>
      <c r="P57" s="344"/>
      <c r="Q57" s="343"/>
      <c r="R57" s="343"/>
      <c r="S57" s="343"/>
    </row>
    <row r="58" spans="2:26">
      <c r="B58" s="343"/>
      <c r="C58" s="345"/>
      <c r="D58" s="345"/>
      <c r="E58" s="345"/>
      <c r="F58" s="345"/>
      <c r="G58" s="345"/>
      <c r="H58" s="343"/>
      <c r="I58" s="343"/>
      <c r="J58" s="343"/>
      <c r="K58" s="343"/>
      <c r="L58" s="343"/>
      <c r="M58" s="343"/>
      <c r="N58" s="343"/>
      <c r="O58" s="343"/>
      <c r="P58" s="344"/>
      <c r="Q58" s="343"/>
      <c r="R58" s="343"/>
      <c r="S58" s="343"/>
    </row>
    <row r="59" spans="2:26">
      <c r="B59" s="343"/>
      <c r="C59" s="345"/>
      <c r="D59" s="345"/>
      <c r="E59" s="345"/>
      <c r="F59" s="345"/>
      <c r="G59" s="345"/>
      <c r="H59" s="343"/>
      <c r="I59" s="343"/>
      <c r="J59" s="343"/>
      <c r="K59" s="343"/>
      <c r="L59" s="343"/>
      <c r="M59" s="343"/>
      <c r="N59" s="343"/>
      <c r="O59" s="343"/>
      <c r="P59" s="344"/>
      <c r="Q59" s="343"/>
      <c r="R59" s="343"/>
      <c r="S59" s="343"/>
    </row>
    <row r="60" spans="2:26">
      <c r="B60" s="343"/>
      <c r="C60" s="345"/>
      <c r="D60" s="345"/>
      <c r="E60" s="345"/>
      <c r="F60" s="345"/>
      <c r="G60" s="345"/>
      <c r="H60" s="343"/>
      <c r="I60" s="343"/>
      <c r="J60" s="343"/>
      <c r="K60" s="343"/>
      <c r="L60" s="343"/>
      <c r="M60" s="343"/>
      <c r="N60" s="343"/>
      <c r="O60" s="343"/>
      <c r="P60" s="344"/>
      <c r="Q60" s="343"/>
      <c r="R60" s="343"/>
      <c r="S60" s="343"/>
    </row>
    <row r="61" spans="2:26">
      <c r="B61" s="343"/>
      <c r="C61" s="345"/>
      <c r="D61" s="345"/>
      <c r="E61" s="345"/>
      <c r="F61" s="345"/>
      <c r="G61" s="345"/>
      <c r="H61" s="343"/>
      <c r="I61" s="343"/>
      <c r="J61" s="343"/>
      <c r="K61" s="343"/>
      <c r="L61" s="343"/>
      <c r="M61" s="343"/>
      <c r="N61" s="343"/>
      <c r="O61" s="343"/>
      <c r="P61" s="344"/>
      <c r="Q61" s="343"/>
      <c r="R61" s="343"/>
      <c r="S61" s="343"/>
    </row>
    <row r="62" spans="2:26">
      <c r="B62" s="343"/>
      <c r="C62" s="345"/>
      <c r="D62" s="345"/>
      <c r="E62" s="345"/>
      <c r="F62" s="345"/>
      <c r="G62" s="345"/>
      <c r="H62" s="343"/>
      <c r="I62" s="343"/>
      <c r="J62" s="343"/>
      <c r="K62" s="343"/>
      <c r="L62" s="343"/>
      <c r="M62" s="343"/>
      <c r="N62" s="343"/>
      <c r="O62" s="343"/>
      <c r="P62" s="344"/>
      <c r="Q62" s="343"/>
      <c r="R62" s="343"/>
      <c r="S62" s="343"/>
    </row>
    <row r="63" spans="2:26">
      <c r="B63" s="343"/>
      <c r="C63" s="343"/>
      <c r="D63" s="345"/>
      <c r="E63" s="345"/>
      <c r="F63" s="345"/>
      <c r="G63" s="345"/>
      <c r="H63" s="343"/>
      <c r="I63" s="343"/>
      <c r="J63" s="343"/>
      <c r="K63" s="343"/>
      <c r="L63" s="343"/>
      <c r="M63" s="343"/>
      <c r="N63" s="343"/>
      <c r="O63" s="343"/>
      <c r="P63" s="344"/>
      <c r="Q63" s="343"/>
      <c r="R63" s="343"/>
      <c r="S63" s="343"/>
    </row>
    <row r="64" spans="2:26">
      <c r="B64" s="343"/>
      <c r="C64" s="343"/>
      <c r="D64" s="343"/>
      <c r="E64" s="343"/>
      <c r="F64" s="343"/>
      <c r="G64" s="343"/>
      <c r="H64" s="343"/>
      <c r="I64" s="343"/>
      <c r="J64" s="343"/>
      <c r="K64" s="343"/>
      <c r="L64" s="343"/>
      <c r="M64" s="343"/>
      <c r="N64" s="343"/>
      <c r="O64" s="343"/>
      <c r="P64" s="344"/>
      <c r="Q64" s="343"/>
      <c r="R64" s="343"/>
      <c r="S64" s="343"/>
    </row>
    <row r="65" spans="2:19">
      <c r="B65" s="343"/>
      <c r="C65" s="343"/>
      <c r="D65" s="343"/>
      <c r="E65" s="343"/>
      <c r="F65" s="343"/>
      <c r="G65" s="343"/>
      <c r="H65" s="343"/>
      <c r="I65" s="343"/>
      <c r="J65" s="343"/>
      <c r="K65" s="343"/>
      <c r="L65" s="343"/>
      <c r="M65" s="343"/>
      <c r="N65" s="343"/>
      <c r="O65" s="343"/>
      <c r="P65" s="344"/>
      <c r="Q65" s="343"/>
      <c r="R65" s="343"/>
      <c r="S65" s="343"/>
    </row>
    <row r="66" spans="2:19">
      <c r="B66" s="343"/>
      <c r="C66" s="343"/>
      <c r="D66" s="343"/>
      <c r="E66" s="343"/>
      <c r="F66" s="343"/>
      <c r="G66" s="343"/>
      <c r="H66" s="343"/>
      <c r="I66" s="343"/>
      <c r="J66" s="343"/>
      <c r="K66" s="343"/>
      <c r="L66" s="343"/>
      <c r="M66" s="343"/>
      <c r="N66" s="343"/>
      <c r="O66" s="343"/>
      <c r="P66" s="344"/>
      <c r="Q66" s="343"/>
      <c r="R66" s="343"/>
      <c r="S66" s="343"/>
    </row>
    <row r="67" spans="2:19">
      <c r="B67" s="343"/>
      <c r="C67" s="343"/>
      <c r="D67" s="343"/>
      <c r="E67" s="343"/>
      <c r="F67" s="343"/>
      <c r="G67" s="343"/>
      <c r="H67" s="343"/>
      <c r="I67" s="343"/>
      <c r="J67" s="343"/>
      <c r="K67" s="343"/>
      <c r="L67" s="343"/>
      <c r="M67" s="343"/>
      <c r="N67" s="343"/>
      <c r="O67" s="343"/>
      <c r="P67" s="344"/>
      <c r="Q67" s="343"/>
      <c r="R67" s="343"/>
      <c r="S67" s="343"/>
    </row>
    <row r="68" spans="2:19">
      <c r="B68" s="343"/>
      <c r="C68" s="343"/>
      <c r="D68" s="343"/>
      <c r="E68" s="343"/>
      <c r="F68" s="343"/>
      <c r="G68" s="343"/>
      <c r="H68" s="343"/>
      <c r="I68" s="343"/>
      <c r="J68" s="343"/>
      <c r="K68" s="343"/>
      <c r="L68" s="343"/>
      <c r="M68" s="343"/>
      <c r="N68" s="343"/>
      <c r="O68" s="343"/>
      <c r="P68" s="344"/>
      <c r="Q68" s="343"/>
      <c r="R68" s="343"/>
      <c r="S68" s="343"/>
    </row>
    <row r="69" spans="2:19">
      <c r="B69" s="343"/>
      <c r="C69" s="343"/>
      <c r="D69" s="343"/>
      <c r="E69" s="343"/>
      <c r="F69" s="343"/>
      <c r="G69" s="343"/>
      <c r="H69" s="343"/>
      <c r="I69" s="343"/>
      <c r="J69" s="343"/>
      <c r="K69" s="343"/>
      <c r="L69" s="343"/>
      <c r="M69" s="343"/>
      <c r="N69" s="343"/>
      <c r="O69" s="343"/>
      <c r="P69" s="344"/>
      <c r="Q69" s="343"/>
      <c r="R69" s="343"/>
      <c r="S69" s="343"/>
    </row>
    <row r="70" spans="2:19">
      <c r="B70" s="343"/>
      <c r="C70" s="343"/>
      <c r="D70" s="343"/>
      <c r="E70" s="343"/>
      <c r="F70" s="343"/>
      <c r="G70" s="343"/>
      <c r="H70" s="343"/>
      <c r="I70" s="343"/>
      <c r="J70" s="343"/>
      <c r="K70" s="343"/>
      <c r="L70" s="343"/>
      <c r="M70" s="343"/>
      <c r="N70" s="343"/>
      <c r="O70" s="343"/>
      <c r="P70" s="344"/>
      <c r="Q70" s="343"/>
      <c r="R70" s="343"/>
      <c r="S70" s="343"/>
    </row>
    <row r="71" spans="2:19">
      <c r="B71" s="343"/>
      <c r="C71" s="343"/>
      <c r="D71" s="343"/>
      <c r="E71" s="343"/>
      <c r="F71" s="343"/>
      <c r="G71" s="343"/>
      <c r="H71" s="343"/>
      <c r="I71" s="343"/>
      <c r="J71" s="343"/>
      <c r="K71" s="343"/>
      <c r="L71" s="343"/>
      <c r="M71" s="343"/>
      <c r="N71" s="343"/>
      <c r="O71" s="343"/>
      <c r="P71" s="344"/>
      <c r="Q71" s="343"/>
      <c r="R71" s="343"/>
      <c r="S71" s="343"/>
    </row>
    <row r="72" spans="2:19">
      <c r="B72" s="343"/>
      <c r="C72" s="343"/>
      <c r="D72" s="343"/>
      <c r="E72" s="343"/>
      <c r="F72" s="343"/>
      <c r="G72" s="343"/>
      <c r="H72" s="343"/>
      <c r="I72" s="343"/>
      <c r="J72" s="343"/>
      <c r="K72" s="343"/>
      <c r="L72" s="343"/>
      <c r="M72" s="343"/>
      <c r="N72" s="343"/>
      <c r="O72" s="343"/>
      <c r="P72" s="344"/>
      <c r="Q72" s="343"/>
      <c r="R72" s="343"/>
      <c r="S72" s="343"/>
    </row>
    <row r="73" spans="2:19">
      <c r="B73" s="343"/>
      <c r="C73" s="343"/>
      <c r="D73" s="343"/>
      <c r="E73" s="343"/>
      <c r="F73" s="343"/>
      <c r="G73" s="343"/>
      <c r="H73" s="343"/>
      <c r="I73" s="343"/>
      <c r="J73" s="343"/>
      <c r="K73" s="343"/>
      <c r="L73" s="343"/>
      <c r="M73" s="343"/>
      <c r="N73" s="343"/>
      <c r="O73" s="343"/>
      <c r="P73" s="344"/>
      <c r="Q73" s="343"/>
      <c r="R73" s="343"/>
      <c r="S73" s="343"/>
    </row>
    <row r="74" spans="2:19">
      <c r="B74" s="343"/>
      <c r="C74" s="343"/>
      <c r="D74" s="343"/>
      <c r="E74" s="343"/>
      <c r="F74" s="343"/>
      <c r="G74" s="343"/>
      <c r="H74" s="343"/>
      <c r="I74" s="343"/>
      <c r="J74" s="343"/>
      <c r="K74" s="343"/>
      <c r="L74" s="343"/>
      <c r="M74" s="343"/>
      <c r="N74" s="343"/>
      <c r="O74" s="343"/>
      <c r="P74" s="344"/>
      <c r="Q74" s="343"/>
      <c r="R74" s="343"/>
      <c r="S74" s="343"/>
    </row>
    <row r="75" spans="2:19">
      <c r="B75" s="343"/>
      <c r="C75" s="343"/>
      <c r="D75" s="343"/>
      <c r="E75" s="343"/>
      <c r="F75" s="343"/>
      <c r="G75" s="343"/>
      <c r="H75" s="343"/>
      <c r="I75" s="343"/>
      <c r="J75" s="343"/>
      <c r="K75" s="343"/>
      <c r="L75" s="343"/>
      <c r="M75" s="343"/>
      <c r="N75" s="343"/>
      <c r="O75" s="343"/>
      <c r="P75" s="344"/>
      <c r="Q75" s="343"/>
      <c r="R75" s="343"/>
      <c r="S75" s="343"/>
    </row>
    <row r="76" spans="2:19">
      <c r="B76" s="343"/>
      <c r="C76" s="343"/>
      <c r="D76" s="343"/>
      <c r="E76" s="343"/>
      <c r="F76" s="343"/>
      <c r="G76" s="343"/>
      <c r="H76" s="343"/>
      <c r="I76" s="343"/>
      <c r="J76" s="343"/>
      <c r="K76" s="343"/>
      <c r="L76" s="343"/>
      <c r="M76" s="343"/>
      <c r="N76" s="343"/>
      <c r="O76" s="343"/>
      <c r="P76" s="344"/>
      <c r="Q76" s="343"/>
      <c r="R76" s="343"/>
      <c r="S76" s="343"/>
    </row>
    <row r="77" spans="2:19">
      <c r="B77" s="343"/>
      <c r="C77" s="343"/>
      <c r="D77" s="343"/>
      <c r="E77" s="343"/>
      <c r="F77" s="343"/>
      <c r="G77" s="343"/>
      <c r="H77" s="343"/>
      <c r="I77" s="343"/>
      <c r="J77" s="343"/>
      <c r="K77" s="343"/>
      <c r="L77" s="343"/>
      <c r="M77" s="343"/>
      <c r="N77" s="343"/>
      <c r="O77" s="343"/>
      <c r="P77" s="344"/>
      <c r="Q77" s="343"/>
      <c r="R77" s="343"/>
      <c r="S77" s="343"/>
    </row>
    <row r="78" spans="2:19">
      <c r="B78" s="343"/>
      <c r="C78" s="343"/>
      <c r="D78" s="343"/>
      <c r="E78" s="343"/>
      <c r="F78" s="343"/>
      <c r="G78" s="343"/>
      <c r="H78" s="343"/>
      <c r="I78" s="343"/>
      <c r="J78" s="343"/>
      <c r="K78" s="343"/>
      <c r="L78" s="343"/>
      <c r="M78" s="343"/>
      <c r="N78" s="343"/>
      <c r="O78" s="343"/>
      <c r="P78" s="344"/>
      <c r="Q78" s="343"/>
      <c r="R78" s="343"/>
      <c r="S78" s="343"/>
    </row>
    <row r="79" spans="2:19">
      <c r="B79" s="343"/>
      <c r="C79" s="343"/>
      <c r="D79" s="343"/>
      <c r="E79" s="343"/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344"/>
      <c r="Q79" s="343"/>
      <c r="R79" s="343"/>
      <c r="S79" s="343"/>
    </row>
    <row r="80" spans="2:19">
      <c r="B80" s="343"/>
      <c r="C80" s="343"/>
      <c r="D80" s="343"/>
      <c r="E80" s="343"/>
      <c r="F80" s="343"/>
      <c r="G80" s="343"/>
      <c r="H80" s="343"/>
      <c r="I80" s="343"/>
      <c r="J80" s="343"/>
      <c r="K80" s="343"/>
      <c r="L80" s="343"/>
      <c r="M80" s="343"/>
      <c r="N80" s="343"/>
      <c r="O80" s="343"/>
      <c r="P80" s="344"/>
      <c r="Q80" s="343"/>
      <c r="R80" s="343"/>
      <c r="S80" s="343"/>
    </row>
    <row r="81" spans="2:19">
      <c r="B81" s="343"/>
      <c r="C81" s="343"/>
      <c r="D81" s="343"/>
      <c r="E81" s="343"/>
      <c r="F81" s="343"/>
      <c r="G81" s="343"/>
      <c r="H81" s="343"/>
      <c r="I81" s="343"/>
      <c r="J81" s="343"/>
      <c r="K81" s="343"/>
      <c r="L81" s="343"/>
      <c r="M81" s="343"/>
      <c r="N81" s="343"/>
      <c r="O81" s="343"/>
      <c r="P81" s="344"/>
      <c r="Q81" s="343"/>
      <c r="R81" s="343"/>
      <c r="S81" s="343"/>
    </row>
    <row r="82" spans="2:19">
      <c r="B82" s="343"/>
      <c r="C82" s="343"/>
      <c r="D82" s="343"/>
      <c r="E82" s="343"/>
      <c r="F82" s="343"/>
      <c r="G82" s="343"/>
      <c r="H82" s="343"/>
      <c r="I82" s="343"/>
      <c r="J82" s="343"/>
      <c r="K82" s="343"/>
      <c r="L82" s="343"/>
      <c r="M82" s="343"/>
      <c r="N82" s="343"/>
      <c r="O82" s="343"/>
      <c r="P82" s="344"/>
      <c r="Q82" s="343"/>
      <c r="R82" s="343"/>
      <c r="S82" s="343"/>
    </row>
    <row r="83" spans="2:19">
      <c r="B83" s="343"/>
      <c r="C83" s="343"/>
      <c r="D83" s="343"/>
      <c r="E83" s="343"/>
      <c r="F83" s="343"/>
      <c r="G83" s="343"/>
      <c r="H83" s="343"/>
      <c r="I83" s="343"/>
      <c r="J83" s="343"/>
      <c r="K83" s="343"/>
      <c r="L83" s="343"/>
      <c r="M83" s="343"/>
      <c r="N83" s="343"/>
      <c r="O83" s="343"/>
      <c r="P83" s="344"/>
      <c r="Q83" s="343"/>
      <c r="R83" s="343"/>
      <c r="S83" s="343"/>
    </row>
    <row r="84" spans="2:19">
      <c r="B84" s="343"/>
      <c r="C84" s="343"/>
      <c r="D84" s="343"/>
      <c r="E84" s="343"/>
      <c r="F84" s="343"/>
      <c r="G84" s="343"/>
      <c r="H84" s="343"/>
      <c r="I84" s="343"/>
      <c r="J84" s="343"/>
      <c r="K84" s="343"/>
      <c r="L84" s="343"/>
      <c r="M84" s="343"/>
      <c r="N84" s="343"/>
      <c r="O84" s="343"/>
      <c r="P84" s="344"/>
      <c r="Q84" s="343"/>
      <c r="R84" s="343"/>
      <c r="S84" s="343"/>
    </row>
    <row r="85" spans="2:19">
      <c r="B85" s="343"/>
      <c r="C85" s="343"/>
      <c r="D85" s="343"/>
      <c r="E85" s="343"/>
      <c r="F85" s="343"/>
      <c r="G85" s="343"/>
      <c r="H85" s="343"/>
      <c r="I85" s="343"/>
      <c r="J85" s="343"/>
      <c r="K85" s="343"/>
      <c r="L85" s="343"/>
      <c r="M85" s="343"/>
      <c r="N85" s="343"/>
      <c r="O85" s="343"/>
      <c r="P85" s="344"/>
      <c r="Q85" s="343"/>
      <c r="R85" s="343"/>
      <c r="S85" s="343"/>
    </row>
    <row r="86" spans="2:19">
      <c r="B86" s="343"/>
      <c r="C86" s="343"/>
      <c r="D86" s="343"/>
      <c r="E86" s="343"/>
      <c r="F86" s="343"/>
      <c r="G86" s="343"/>
      <c r="H86" s="343"/>
      <c r="I86" s="343"/>
      <c r="J86" s="343"/>
      <c r="K86" s="343"/>
      <c r="L86" s="343"/>
      <c r="M86" s="343"/>
      <c r="N86" s="343"/>
      <c r="O86" s="343"/>
      <c r="P86" s="344"/>
      <c r="Q86" s="343"/>
      <c r="R86" s="343"/>
      <c r="S86" s="343"/>
    </row>
    <row r="87" spans="2:19">
      <c r="B87" s="343"/>
      <c r="C87" s="343"/>
      <c r="D87" s="343"/>
      <c r="E87" s="343"/>
      <c r="F87" s="343"/>
      <c r="G87" s="343"/>
      <c r="H87" s="343"/>
      <c r="I87" s="343"/>
      <c r="J87" s="343"/>
      <c r="K87" s="343"/>
      <c r="L87" s="343"/>
      <c r="M87" s="343"/>
      <c r="N87" s="343"/>
      <c r="O87" s="343"/>
      <c r="P87" s="343"/>
      <c r="Q87" s="343"/>
      <c r="R87" s="343"/>
      <c r="S87" s="343"/>
    </row>
    <row r="88" spans="2:19">
      <c r="B88" s="343"/>
      <c r="C88" s="343"/>
      <c r="D88" s="343"/>
      <c r="E88" s="343"/>
      <c r="F88" s="343"/>
      <c r="G88" s="343"/>
      <c r="H88" s="343"/>
      <c r="I88" s="343"/>
      <c r="J88" s="343"/>
      <c r="K88" s="343"/>
      <c r="L88" s="343"/>
      <c r="M88" s="343"/>
      <c r="N88" s="343"/>
      <c r="O88" s="343"/>
      <c r="P88" s="343"/>
      <c r="Q88" s="343"/>
      <c r="R88" s="343"/>
      <c r="S88" s="343"/>
    </row>
    <row r="89" spans="2:19">
      <c r="B89" s="343"/>
      <c r="C89" s="343"/>
      <c r="D89" s="343"/>
      <c r="E89" s="343"/>
      <c r="F89" s="343"/>
      <c r="G89" s="343"/>
      <c r="H89" s="343"/>
      <c r="I89" s="343"/>
      <c r="J89" s="343"/>
      <c r="K89" s="343"/>
      <c r="L89" s="343"/>
      <c r="M89" s="343"/>
      <c r="N89" s="343"/>
      <c r="O89" s="343"/>
      <c r="P89" s="343"/>
      <c r="Q89" s="343"/>
      <c r="R89" s="343"/>
      <c r="S89" s="343"/>
    </row>
    <row r="90" spans="2:19">
      <c r="B90" s="343"/>
      <c r="C90" s="343"/>
      <c r="D90" s="343"/>
      <c r="E90" s="343"/>
      <c r="F90" s="343"/>
      <c r="G90" s="343"/>
      <c r="H90" s="343"/>
      <c r="I90" s="343"/>
      <c r="J90" s="343"/>
      <c r="K90" s="343"/>
      <c r="L90" s="343"/>
      <c r="M90" s="343"/>
      <c r="N90" s="343"/>
      <c r="O90" s="343"/>
      <c r="P90" s="343"/>
      <c r="Q90" s="343"/>
      <c r="R90" s="343"/>
      <c r="S90" s="343"/>
    </row>
    <row r="91" spans="2:19">
      <c r="B91" s="343"/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3"/>
      <c r="R91" s="343"/>
      <c r="S91" s="343"/>
    </row>
    <row r="92" spans="2:19">
      <c r="B92" s="343"/>
      <c r="C92" s="343"/>
      <c r="D92" s="343"/>
      <c r="E92" s="343"/>
      <c r="F92" s="343"/>
      <c r="G92" s="343"/>
      <c r="H92" s="343"/>
      <c r="I92" s="343"/>
      <c r="J92" s="343"/>
      <c r="K92" s="343"/>
      <c r="L92" s="343"/>
      <c r="M92" s="343"/>
      <c r="N92" s="343"/>
      <c r="O92" s="343"/>
      <c r="P92" s="343"/>
      <c r="Q92" s="343"/>
      <c r="R92" s="343"/>
      <c r="S92" s="343"/>
    </row>
    <row r="93" spans="2:19">
      <c r="B93" s="343"/>
      <c r="C93" s="343"/>
      <c r="D93" s="343"/>
      <c r="E93" s="343"/>
      <c r="F93" s="343"/>
      <c r="G93" s="343"/>
      <c r="H93" s="343"/>
      <c r="I93" s="343"/>
      <c r="J93" s="343"/>
      <c r="K93" s="343"/>
      <c r="L93" s="343"/>
      <c r="M93" s="343"/>
      <c r="N93" s="343"/>
      <c r="O93" s="343"/>
      <c r="P93" s="343"/>
      <c r="Q93" s="343"/>
      <c r="R93" s="343"/>
      <c r="S93" s="343"/>
    </row>
    <row r="94" spans="2:19">
      <c r="B94" s="343"/>
      <c r="C94" s="343"/>
      <c r="D94" s="343"/>
      <c r="E94" s="343"/>
      <c r="F94" s="343"/>
      <c r="G94" s="343"/>
      <c r="H94" s="343"/>
      <c r="I94" s="343"/>
      <c r="J94" s="343"/>
      <c r="K94" s="343"/>
      <c r="L94" s="343"/>
      <c r="M94" s="343"/>
      <c r="N94" s="343"/>
      <c r="O94" s="343"/>
      <c r="P94" s="343"/>
      <c r="Q94" s="343"/>
      <c r="R94" s="343"/>
      <c r="S94" s="343"/>
    </row>
    <row r="95" spans="2:19">
      <c r="B95" s="343"/>
      <c r="C95" s="343"/>
      <c r="D95" s="343"/>
      <c r="E95" s="343"/>
      <c r="F95" s="343"/>
      <c r="G95" s="343"/>
      <c r="H95" s="343"/>
      <c r="I95" s="343"/>
      <c r="J95" s="343"/>
      <c r="K95" s="343"/>
      <c r="L95" s="343"/>
      <c r="M95" s="343"/>
      <c r="N95" s="343"/>
      <c r="O95" s="343"/>
      <c r="P95" s="343"/>
      <c r="Q95" s="343"/>
      <c r="R95" s="343"/>
      <c r="S95" s="343"/>
    </row>
    <row r="96" spans="2:19">
      <c r="B96" s="343"/>
      <c r="C96" s="343"/>
      <c r="D96" s="343"/>
      <c r="E96" s="343"/>
      <c r="F96" s="343"/>
      <c r="G96" s="343"/>
      <c r="H96" s="343"/>
      <c r="I96" s="343"/>
      <c r="J96" s="343"/>
      <c r="K96" s="343"/>
      <c r="L96" s="343"/>
      <c r="M96" s="343"/>
      <c r="N96" s="343"/>
      <c r="O96" s="343"/>
      <c r="P96" s="343"/>
      <c r="Q96" s="343"/>
      <c r="R96" s="343"/>
      <c r="S96" s="343"/>
    </row>
    <row r="97" spans="2:19">
      <c r="B97" s="343"/>
      <c r="C97" s="343"/>
      <c r="D97" s="343"/>
      <c r="E97" s="343"/>
      <c r="F97" s="343"/>
      <c r="G97" s="343"/>
      <c r="H97" s="343"/>
      <c r="I97" s="343"/>
      <c r="J97" s="343"/>
      <c r="K97" s="343"/>
      <c r="L97" s="343"/>
      <c r="M97" s="343"/>
      <c r="N97" s="343"/>
      <c r="O97" s="343"/>
      <c r="P97" s="343"/>
      <c r="Q97" s="343"/>
      <c r="R97" s="343"/>
      <c r="S97" s="343"/>
    </row>
    <row r="98" spans="2:19">
      <c r="B98" s="343"/>
      <c r="C98" s="343"/>
      <c r="D98" s="343"/>
      <c r="E98" s="343"/>
      <c r="F98" s="343"/>
      <c r="G98" s="343"/>
      <c r="H98" s="343"/>
      <c r="I98" s="343"/>
      <c r="J98" s="343"/>
      <c r="K98" s="343"/>
      <c r="L98" s="343"/>
      <c r="M98" s="343"/>
      <c r="N98" s="343"/>
      <c r="O98" s="343"/>
      <c r="P98" s="343"/>
      <c r="Q98" s="343"/>
      <c r="R98" s="343"/>
      <c r="S98" s="343"/>
    </row>
    <row r="99" spans="2:19">
      <c r="B99" s="343"/>
      <c r="C99" s="343"/>
      <c r="D99" s="343"/>
      <c r="E99" s="343"/>
      <c r="F99" s="343"/>
      <c r="G99" s="343"/>
      <c r="H99" s="343"/>
      <c r="I99" s="343"/>
      <c r="J99" s="343"/>
      <c r="K99" s="343"/>
      <c r="L99" s="343"/>
      <c r="M99" s="343"/>
      <c r="N99" s="343"/>
      <c r="O99" s="343"/>
      <c r="P99" s="343"/>
      <c r="Q99" s="343"/>
      <c r="R99" s="343"/>
      <c r="S99" s="343"/>
    </row>
    <row r="100" spans="2:19">
      <c r="B100" s="343"/>
      <c r="C100" s="343"/>
      <c r="D100" s="343"/>
      <c r="E100" s="343"/>
      <c r="F100" s="343"/>
      <c r="G100" s="343"/>
      <c r="H100" s="343"/>
      <c r="I100" s="343"/>
      <c r="J100" s="343"/>
      <c r="K100" s="343"/>
      <c r="L100" s="343"/>
      <c r="M100" s="343"/>
      <c r="N100" s="343"/>
      <c r="O100" s="343"/>
      <c r="P100" s="343"/>
      <c r="Q100" s="343"/>
      <c r="R100" s="343"/>
      <c r="S100" s="343"/>
    </row>
    <row r="101" spans="2:19">
      <c r="B101" s="343"/>
      <c r="C101" s="343"/>
      <c r="D101" s="343"/>
      <c r="E101" s="343"/>
      <c r="F101" s="343"/>
      <c r="G101" s="343"/>
      <c r="H101" s="343"/>
      <c r="I101" s="343"/>
      <c r="J101" s="343"/>
      <c r="K101" s="343"/>
      <c r="L101" s="343"/>
      <c r="M101" s="343"/>
      <c r="N101" s="343"/>
      <c r="O101" s="343"/>
      <c r="P101" s="343"/>
      <c r="Q101" s="343"/>
      <c r="R101" s="343"/>
      <c r="S101" s="343"/>
    </row>
    <row r="102" spans="2:19">
      <c r="B102" s="343"/>
      <c r="C102" s="343"/>
      <c r="D102" s="343"/>
      <c r="E102" s="343"/>
      <c r="F102" s="343"/>
      <c r="G102" s="343"/>
      <c r="H102" s="343"/>
      <c r="I102" s="343"/>
      <c r="J102" s="343"/>
      <c r="K102" s="343"/>
      <c r="L102" s="343"/>
      <c r="M102" s="343"/>
      <c r="N102" s="343"/>
      <c r="O102" s="343"/>
      <c r="P102" s="343"/>
      <c r="Q102" s="343"/>
      <c r="R102" s="343"/>
      <c r="S102" s="343"/>
    </row>
    <row r="103" spans="2:19">
      <c r="B103" s="343"/>
      <c r="C103" s="343"/>
      <c r="D103" s="343"/>
      <c r="E103" s="343"/>
      <c r="F103" s="343"/>
      <c r="G103" s="343"/>
      <c r="H103" s="343"/>
      <c r="I103" s="343"/>
      <c r="J103" s="343"/>
      <c r="K103" s="343"/>
      <c r="L103" s="343"/>
      <c r="M103" s="343"/>
      <c r="N103" s="343"/>
      <c r="O103" s="343"/>
      <c r="P103" s="343"/>
      <c r="Q103" s="343"/>
      <c r="R103" s="343"/>
      <c r="S103" s="343"/>
    </row>
    <row r="104" spans="2:19">
      <c r="B104" s="343"/>
      <c r="C104" s="343"/>
      <c r="D104" s="343"/>
      <c r="E104" s="343"/>
      <c r="F104" s="343"/>
      <c r="G104" s="343"/>
      <c r="H104" s="343"/>
      <c r="I104" s="343"/>
      <c r="J104" s="343"/>
      <c r="K104" s="343"/>
      <c r="L104" s="343"/>
      <c r="M104" s="343"/>
      <c r="N104" s="343"/>
      <c r="O104" s="343"/>
      <c r="P104" s="343"/>
      <c r="Q104" s="343"/>
      <c r="R104" s="343"/>
      <c r="S104" s="343"/>
    </row>
    <row r="105" spans="2:19">
      <c r="B105" s="343"/>
      <c r="C105" s="343"/>
      <c r="D105" s="343"/>
      <c r="E105" s="343"/>
      <c r="F105" s="343"/>
      <c r="G105" s="343"/>
      <c r="H105" s="343"/>
      <c r="I105" s="343"/>
      <c r="J105" s="343"/>
      <c r="K105" s="343"/>
      <c r="L105" s="343"/>
      <c r="M105" s="343"/>
      <c r="N105" s="343"/>
      <c r="O105" s="343"/>
      <c r="P105" s="343"/>
      <c r="Q105" s="343"/>
      <c r="R105" s="343"/>
      <c r="S105" s="343"/>
    </row>
    <row r="106" spans="2:19">
      <c r="B106" s="343"/>
      <c r="C106" s="343"/>
      <c r="D106" s="343"/>
      <c r="E106" s="343"/>
      <c r="F106" s="343"/>
      <c r="G106" s="343"/>
      <c r="H106" s="343"/>
      <c r="I106" s="343"/>
      <c r="J106" s="343"/>
      <c r="K106" s="343"/>
      <c r="L106" s="343"/>
      <c r="M106" s="343"/>
      <c r="N106" s="343"/>
      <c r="O106" s="343"/>
      <c r="P106" s="343"/>
      <c r="Q106" s="343"/>
      <c r="R106" s="343"/>
      <c r="S106" s="343"/>
    </row>
    <row r="107" spans="2:19">
      <c r="B107" s="343"/>
      <c r="C107" s="343"/>
      <c r="D107" s="343"/>
      <c r="E107" s="343"/>
      <c r="F107" s="343"/>
      <c r="G107" s="343"/>
      <c r="H107" s="343"/>
      <c r="I107" s="343"/>
      <c r="J107" s="343"/>
      <c r="K107" s="343"/>
      <c r="L107" s="343"/>
      <c r="M107" s="343"/>
      <c r="N107" s="343"/>
      <c r="O107" s="343"/>
      <c r="P107" s="343"/>
      <c r="Q107" s="343"/>
      <c r="R107" s="343"/>
      <c r="S107" s="343"/>
    </row>
    <row r="108" spans="2:19">
      <c r="B108" s="343"/>
      <c r="C108" s="343"/>
      <c r="D108" s="343"/>
      <c r="E108" s="343"/>
      <c r="F108" s="343"/>
      <c r="G108" s="343"/>
      <c r="H108" s="343"/>
      <c r="I108" s="343"/>
      <c r="J108" s="343"/>
      <c r="K108" s="343"/>
      <c r="L108" s="343"/>
      <c r="M108" s="343"/>
      <c r="N108" s="343"/>
      <c r="O108" s="343"/>
      <c r="P108" s="343"/>
      <c r="Q108" s="343"/>
      <c r="R108" s="343"/>
      <c r="S108" s="343"/>
    </row>
    <row r="109" spans="2:19">
      <c r="B109" s="343"/>
      <c r="C109" s="343"/>
      <c r="D109" s="343"/>
      <c r="E109" s="343"/>
      <c r="F109" s="343"/>
      <c r="G109" s="343"/>
      <c r="H109" s="343"/>
      <c r="I109" s="343"/>
      <c r="J109" s="343"/>
      <c r="K109" s="343"/>
      <c r="L109" s="343"/>
      <c r="M109" s="343"/>
      <c r="N109" s="343"/>
      <c r="O109" s="343"/>
      <c r="P109" s="343"/>
      <c r="Q109" s="343"/>
      <c r="R109" s="343"/>
      <c r="S109" s="343"/>
    </row>
    <row r="110" spans="2:19">
      <c r="B110" s="343"/>
      <c r="C110" s="343"/>
      <c r="D110" s="343"/>
      <c r="E110" s="343"/>
      <c r="F110" s="343"/>
      <c r="G110" s="343"/>
      <c r="H110" s="343"/>
      <c r="I110" s="343"/>
      <c r="J110" s="343"/>
      <c r="K110" s="343"/>
      <c r="L110" s="343"/>
      <c r="M110" s="343"/>
      <c r="N110" s="343"/>
      <c r="O110" s="343"/>
      <c r="P110" s="343"/>
      <c r="Q110" s="343"/>
      <c r="R110" s="343"/>
      <c r="S110" s="343"/>
    </row>
    <row r="111" spans="2:19">
      <c r="B111" s="343"/>
      <c r="C111" s="343"/>
      <c r="D111" s="343"/>
      <c r="E111" s="343"/>
      <c r="F111" s="343"/>
      <c r="G111" s="343"/>
      <c r="H111" s="343"/>
      <c r="I111" s="343"/>
      <c r="J111" s="343"/>
      <c r="K111" s="343"/>
      <c r="L111" s="343"/>
      <c r="M111" s="343"/>
      <c r="N111" s="343"/>
      <c r="O111" s="343"/>
      <c r="P111" s="343"/>
      <c r="Q111" s="343"/>
      <c r="R111" s="343"/>
      <c r="S111" s="343"/>
    </row>
    <row r="112" spans="2:19">
      <c r="B112" s="343"/>
      <c r="C112" s="343"/>
      <c r="D112" s="343"/>
      <c r="E112" s="343"/>
      <c r="F112" s="343"/>
      <c r="G112" s="343"/>
      <c r="H112" s="343"/>
      <c r="I112" s="343"/>
      <c r="J112" s="343"/>
      <c r="K112" s="343"/>
      <c r="L112" s="343"/>
      <c r="M112" s="343"/>
      <c r="N112" s="343"/>
      <c r="O112" s="343"/>
      <c r="P112" s="343"/>
      <c r="Q112" s="343"/>
      <c r="R112" s="343"/>
      <c r="S112" s="343"/>
    </row>
    <row r="113" spans="2:19">
      <c r="B113" s="343"/>
      <c r="C113" s="343"/>
      <c r="D113" s="343"/>
      <c r="E113" s="343"/>
      <c r="F113" s="343"/>
      <c r="G113" s="343"/>
      <c r="H113" s="343"/>
      <c r="I113" s="343"/>
      <c r="J113" s="343"/>
      <c r="K113" s="343"/>
      <c r="L113" s="343"/>
      <c r="M113" s="343"/>
      <c r="N113" s="343"/>
      <c r="O113" s="343"/>
      <c r="P113" s="343"/>
      <c r="Q113" s="343"/>
      <c r="R113" s="343"/>
      <c r="S113" s="343"/>
    </row>
    <row r="114" spans="2:19">
      <c r="B114" s="343"/>
      <c r="C114" s="343"/>
      <c r="D114" s="343"/>
      <c r="E114" s="343"/>
      <c r="F114" s="343"/>
      <c r="G114" s="343"/>
      <c r="H114" s="343"/>
      <c r="I114" s="343"/>
      <c r="J114" s="343"/>
      <c r="K114" s="343"/>
      <c r="L114" s="343"/>
      <c r="M114" s="343"/>
      <c r="N114" s="343"/>
      <c r="O114" s="343"/>
      <c r="P114" s="343"/>
      <c r="Q114" s="343"/>
      <c r="R114" s="343"/>
      <c r="S114" s="343"/>
    </row>
    <row r="115" spans="2:19">
      <c r="B115" s="343"/>
      <c r="C115" s="343"/>
      <c r="D115" s="343"/>
      <c r="E115" s="343"/>
      <c r="F115" s="343"/>
      <c r="G115" s="343"/>
      <c r="H115" s="343"/>
      <c r="I115" s="343"/>
      <c r="J115" s="343"/>
      <c r="K115" s="343"/>
      <c r="L115" s="343"/>
      <c r="M115" s="343"/>
      <c r="N115" s="343"/>
      <c r="O115" s="343"/>
      <c r="P115" s="343"/>
      <c r="Q115" s="343"/>
      <c r="R115" s="343"/>
      <c r="S115" s="343"/>
    </row>
    <row r="116" spans="2:19">
      <c r="B116" s="343"/>
      <c r="C116" s="343"/>
      <c r="D116" s="343"/>
      <c r="E116" s="343"/>
      <c r="F116" s="343"/>
      <c r="G116" s="343"/>
      <c r="H116" s="343"/>
      <c r="I116" s="343"/>
      <c r="J116" s="343"/>
      <c r="K116" s="343"/>
      <c r="L116" s="343"/>
      <c r="M116" s="343"/>
      <c r="N116" s="343"/>
      <c r="O116" s="343"/>
      <c r="P116" s="343"/>
      <c r="Q116" s="343"/>
      <c r="R116" s="343"/>
      <c r="S116" s="343"/>
    </row>
    <row r="117" spans="2:19">
      <c r="B117" s="343"/>
      <c r="C117" s="343"/>
      <c r="D117" s="343"/>
      <c r="E117" s="343"/>
      <c r="F117" s="343"/>
      <c r="G117" s="343"/>
      <c r="H117" s="343"/>
      <c r="I117" s="343"/>
      <c r="J117" s="343"/>
      <c r="K117" s="343"/>
      <c r="L117" s="343"/>
      <c r="M117" s="343"/>
      <c r="N117" s="343"/>
      <c r="O117" s="343"/>
      <c r="P117" s="343"/>
      <c r="Q117" s="343"/>
      <c r="R117" s="343"/>
      <c r="S117" s="343"/>
    </row>
    <row r="118" spans="2:19">
      <c r="B118" s="343"/>
      <c r="C118" s="343"/>
      <c r="D118" s="343"/>
      <c r="E118" s="343"/>
      <c r="F118" s="343"/>
      <c r="G118" s="343"/>
      <c r="H118" s="343"/>
      <c r="I118" s="343"/>
      <c r="J118" s="343"/>
      <c r="K118" s="343"/>
      <c r="L118" s="343"/>
      <c r="M118" s="343"/>
      <c r="N118" s="343"/>
      <c r="O118" s="343"/>
      <c r="P118" s="343"/>
      <c r="Q118" s="343"/>
      <c r="R118" s="343"/>
      <c r="S118" s="343"/>
    </row>
    <row r="119" spans="2:19">
      <c r="B119" s="343"/>
      <c r="C119" s="343"/>
      <c r="D119" s="343"/>
      <c r="E119" s="343"/>
      <c r="F119" s="343"/>
      <c r="G119" s="343"/>
      <c r="H119" s="343"/>
      <c r="I119" s="343"/>
      <c r="J119" s="343"/>
      <c r="K119" s="343"/>
      <c r="L119" s="343"/>
      <c r="M119" s="343"/>
      <c r="N119" s="343"/>
      <c r="O119" s="343"/>
      <c r="P119" s="343"/>
      <c r="Q119" s="343"/>
      <c r="R119" s="343"/>
      <c r="S119" s="343"/>
    </row>
    <row r="120" spans="2:19">
      <c r="B120" s="343"/>
      <c r="C120" s="343"/>
      <c r="D120" s="343"/>
      <c r="E120" s="343"/>
      <c r="F120" s="343"/>
      <c r="G120" s="343"/>
      <c r="H120" s="343"/>
      <c r="I120" s="343"/>
      <c r="J120" s="343"/>
      <c r="K120" s="343"/>
      <c r="L120" s="343"/>
      <c r="M120" s="343"/>
      <c r="N120" s="343"/>
      <c r="O120" s="343"/>
      <c r="P120" s="343"/>
      <c r="Q120" s="343"/>
      <c r="R120" s="343"/>
      <c r="S120" s="343"/>
    </row>
    <row r="121" spans="2:19">
      <c r="B121" s="343"/>
      <c r="C121" s="343"/>
      <c r="D121" s="343"/>
      <c r="E121" s="343"/>
      <c r="F121" s="343"/>
      <c r="G121" s="343"/>
      <c r="H121" s="343"/>
      <c r="I121" s="343"/>
      <c r="J121" s="343"/>
      <c r="K121" s="343"/>
      <c r="L121" s="343"/>
      <c r="M121" s="343"/>
      <c r="N121" s="343"/>
      <c r="O121" s="343"/>
      <c r="P121" s="343"/>
      <c r="Q121" s="343"/>
      <c r="R121" s="343"/>
      <c r="S121" s="343"/>
    </row>
    <row r="122" spans="2:19">
      <c r="B122" s="343"/>
      <c r="C122" s="343"/>
      <c r="D122" s="343"/>
      <c r="E122" s="343"/>
      <c r="F122" s="343"/>
      <c r="G122" s="343"/>
      <c r="H122" s="343"/>
      <c r="I122" s="343"/>
      <c r="J122" s="343"/>
      <c r="K122" s="343"/>
      <c r="L122" s="343"/>
      <c r="M122" s="343"/>
      <c r="N122" s="343"/>
      <c r="O122" s="343"/>
      <c r="P122" s="343"/>
      <c r="Q122" s="343"/>
      <c r="R122" s="343"/>
      <c r="S122" s="343"/>
    </row>
    <row r="123" spans="2:19">
      <c r="B123" s="343"/>
      <c r="C123" s="343"/>
      <c r="D123" s="343"/>
      <c r="E123" s="343"/>
      <c r="F123" s="343"/>
      <c r="G123" s="343"/>
      <c r="H123" s="343"/>
      <c r="I123" s="343"/>
      <c r="J123" s="343"/>
      <c r="K123" s="343"/>
      <c r="L123" s="343"/>
      <c r="M123" s="343"/>
      <c r="N123" s="343"/>
      <c r="O123" s="343"/>
      <c r="P123" s="343"/>
      <c r="Q123" s="343"/>
      <c r="R123" s="343"/>
      <c r="S123" s="343"/>
    </row>
    <row r="124" spans="2:19">
      <c r="B124" s="343"/>
      <c r="C124" s="343"/>
      <c r="D124" s="343"/>
      <c r="E124" s="343"/>
      <c r="F124" s="343"/>
      <c r="G124" s="343"/>
      <c r="H124" s="343"/>
      <c r="I124" s="343"/>
      <c r="J124" s="343"/>
      <c r="K124" s="343"/>
      <c r="L124" s="343"/>
      <c r="M124" s="343"/>
      <c r="N124" s="343"/>
      <c r="O124" s="343"/>
      <c r="P124" s="343"/>
      <c r="Q124" s="343"/>
      <c r="R124" s="343"/>
      <c r="S124" s="343"/>
    </row>
    <row r="125" spans="2:19">
      <c r="B125" s="343"/>
      <c r="C125" s="343"/>
      <c r="D125" s="343"/>
      <c r="E125" s="343"/>
      <c r="F125" s="343"/>
      <c r="G125" s="343"/>
      <c r="H125" s="343"/>
      <c r="I125" s="343"/>
      <c r="J125" s="343"/>
      <c r="K125" s="343"/>
      <c r="L125" s="343"/>
      <c r="M125" s="343"/>
      <c r="N125" s="343"/>
      <c r="O125" s="343"/>
      <c r="P125" s="343"/>
      <c r="Q125" s="343"/>
      <c r="R125" s="343"/>
      <c r="S125" s="343"/>
    </row>
    <row r="126" spans="2:19">
      <c r="B126" s="343"/>
      <c r="C126" s="343"/>
      <c r="D126" s="343"/>
      <c r="E126" s="343"/>
      <c r="F126" s="343"/>
      <c r="G126" s="343"/>
      <c r="H126" s="343"/>
      <c r="I126" s="343"/>
      <c r="J126" s="343"/>
      <c r="K126" s="343"/>
      <c r="L126" s="343"/>
      <c r="M126" s="343"/>
      <c r="N126" s="343"/>
      <c r="O126" s="343"/>
      <c r="P126" s="343"/>
      <c r="Q126" s="343"/>
      <c r="R126" s="343"/>
      <c r="S126" s="343"/>
    </row>
    <row r="127" spans="2:19">
      <c r="B127" s="343"/>
      <c r="C127" s="343"/>
      <c r="D127" s="343"/>
      <c r="E127" s="343"/>
      <c r="F127" s="343"/>
      <c r="G127" s="343"/>
      <c r="H127" s="343"/>
      <c r="I127" s="343"/>
      <c r="J127" s="343"/>
      <c r="K127" s="343"/>
      <c r="L127" s="343"/>
      <c r="M127" s="343"/>
      <c r="N127" s="343"/>
      <c r="O127" s="343"/>
      <c r="P127" s="343"/>
      <c r="Q127" s="343"/>
      <c r="R127" s="343"/>
      <c r="S127" s="343"/>
    </row>
    <row r="128" spans="2:19">
      <c r="B128" s="343"/>
      <c r="C128" s="343"/>
      <c r="D128" s="343"/>
      <c r="E128" s="343"/>
      <c r="F128" s="343"/>
      <c r="G128" s="343"/>
      <c r="H128" s="343"/>
      <c r="I128" s="343"/>
      <c r="J128" s="343"/>
      <c r="K128" s="343"/>
      <c r="L128" s="343"/>
      <c r="M128" s="343"/>
      <c r="N128" s="343"/>
      <c r="O128" s="343"/>
      <c r="P128" s="343"/>
      <c r="Q128" s="343"/>
      <c r="R128" s="343"/>
      <c r="S128" s="343"/>
    </row>
    <row r="129" spans="2:19">
      <c r="B129" s="343"/>
      <c r="C129" s="343"/>
      <c r="D129" s="343"/>
      <c r="E129" s="343"/>
      <c r="F129" s="343"/>
      <c r="G129" s="343"/>
      <c r="H129" s="343"/>
      <c r="I129" s="343"/>
      <c r="J129" s="343"/>
      <c r="K129" s="343"/>
      <c r="L129" s="343"/>
      <c r="M129" s="343"/>
      <c r="N129" s="343"/>
      <c r="O129" s="343"/>
      <c r="P129" s="343"/>
      <c r="Q129" s="343"/>
      <c r="R129" s="343"/>
      <c r="S129" s="343"/>
    </row>
    <row r="130" spans="2:19">
      <c r="B130" s="343"/>
      <c r="C130" s="343"/>
      <c r="D130" s="343"/>
      <c r="E130" s="343"/>
      <c r="F130" s="343"/>
      <c r="G130" s="343"/>
      <c r="H130" s="343"/>
      <c r="I130" s="343"/>
      <c r="J130" s="343"/>
      <c r="K130" s="343"/>
      <c r="L130" s="343"/>
      <c r="M130" s="343"/>
      <c r="N130" s="343"/>
      <c r="O130" s="343"/>
      <c r="P130" s="343"/>
      <c r="Q130" s="343"/>
      <c r="R130" s="343"/>
      <c r="S130" s="343"/>
    </row>
    <row r="131" spans="2:19">
      <c r="B131" s="343"/>
      <c r="C131" s="343"/>
      <c r="D131" s="343"/>
      <c r="E131" s="343"/>
      <c r="F131" s="343"/>
      <c r="G131" s="343"/>
      <c r="H131" s="343"/>
      <c r="I131" s="343"/>
      <c r="J131" s="343"/>
      <c r="K131" s="343"/>
      <c r="L131" s="343"/>
      <c r="M131" s="343"/>
      <c r="N131" s="343"/>
      <c r="O131" s="343"/>
      <c r="P131" s="343"/>
      <c r="Q131" s="343"/>
      <c r="R131" s="343"/>
      <c r="S131" s="343"/>
    </row>
    <row r="132" spans="2:19">
      <c r="B132" s="343"/>
      <c r="C132" s="343"/>
      <c r="D132" s="343"/>
      <c r="E132" s="343"/>
      <c r="F132" s="343"/>
      <c r="G132" s="343"/>
      <c r="H132" s="343"/>
      <c r="I132" s="343"/>
      <c r="J132" s="343"/>
      <c r="K132" s="343"/>
      <c r="L132" s="343"/>
      <c r="M132" s="343"/>
      <c r="N132" s="343"/>
      <c r="O132" s="343"/>
      <c r="P132" s="343"/>
      <c r="Q132" s="343"/>
      <c r="R132" s="343"/>
      <c r="S132" s="343"/>
    </row>
    <row r="133" spans="2:19">
      <c r="B133" s="343"/>
      <c r="C133" s="343"/>
      <c r="D133" s="343"/>
      <c r="E133" s="343"/>
      <c r="F133" s="343"/>
      <c r="G133" s="343"/>
      <c r="H133" s="343"/>
      <c r="I133" s="343"/>
      <c r="J133" s="343"/>
      <c r="K133" s="343"/>
      <c r="L133" s="343"/>
      <c r="M133" s="343"/>
      <c r="N133" s="343"/>
      <c r="O133" s="343"/>
      <c r="P133" s="343"/>
      <c r="Q133" s="343"/>
      <c r="R133" s="343"/>
      <c r="S133" s="343"/>
    </row>
    <row r="134" spans="2:19">
      <c r="B134" s="343"/>
      <c r="C134" s="343"/>
      <c r="D134" s="343"/>
      <c r="E134" s="343"/>
      <c r="F134" s="343"/>
      <c r="G134" s="343"/>
      <c r="H134" s="343"/>
      <c r="I134" s="343"/>
      <c r="J134" s="343"/>
      <c r="K134" s="343"/>
      <c r="L134" s="343"/>
      <c r="M134" s="343"/>
      <c r="N134" s="343"/>
      <c r="O134" s="343"/>
      <c r="P134" s="343"/>
      <c r="Q134" s="343"/>
      <c r="R134" s="343"/>
      <c r="S134" s="343"/>
    </row>
    <row r="135" spans="2:19">
      <c r="B135" s="343"/>
      <c r="C135" s="343"/>
      <c r="D135" s="343"/>
      <c r="E135" s="343"/>
      <c r="F135" s="343"/>
      <c r="G135" s="343"/>
      <c r="H135" s="343"/>
      <c r="I135" s="343"/>
      <c r="J135" s="343"/>
      <c r="K135" s="343"/>
      <c r="L135" s="343"/>
      <c r="M135" s="343"/>
      <c r="N135" s="343"/>
      <c r="O135" s="343"/>
      <c r="P135" s="343"/>
      <c r="Q135" s="343"/>
      <c r="R135" s="343"/>
      <c r="S135" s="343"/>
    </row>
    <row r="136" spans="2:19">
      <c r="B136" s="343"/>
      <c r="C136" s="343"/>
      <c r="D136" s="343"/>
      <c r="E136" s="343"/>
      <c r="F136" s="343"/>
      <c r="G136" s="343"/>
      <c r="H136" s="343"/>
      <c r="I136" s="343"/>
      <c r="J136" s="343"/>
      <c r="K136" s="343"/>
      <c r="L136" s="343"/>
      <c r="M136" s="343"/>
      <c r="N136" s="343"/>
      <c r="O136" s="343"/>
      <c r="P136" s="343"/>
      <c r="Q136" s="343"/>
      <c r="R136" s="343"/>
      <c r="S136" s="343"/>
    </row>
    <row r="137" spans="2:19">
      <c r="B137" s="343"/>
      <c r="C137" s="343"/>
      <c r="D137" s="343"/>
      <c r="E137" s="343"/>
      <c r="F137" s="343"/>
      <c r="G137" s="343"/>
      <c r="H137" s="343"/>
      <c r="I137" s="343"/>
      <c r="J137" s="343"/>
      <c r="K137" s="343"/>
      <c r="L137" s="343"/>
      <c r="M137" s="343"/>
      <c r="N137" s="343"/>
      <c r="O137" s="343"/>
      <c r="P137" s="343"/>
      <c r="Q137" s="343"/>
      <c r="R137" s="343"/>
      <c r="S137" s="343"/>
    </row>
    <row r="138" spans="2:19">
      <c r="B138" s="343"/>
      <c r="C138" s="343"/>
      <c r="D138" s="343"/>
      <c r="E138" s="343"/>
      <c r="F138" s="343"/>
      <c r="G138" s="343"/>
      <c r="H138" s="343"/>
      <c r="I138" s="343"/>
      <c r="J138" s="343"/>
      <c r="K138" s="343"/>
      <c r="L138" s="343"/>
      <c r="M138" s="343"/>
      <c r="N138" s="343"/>
      <c r="O138" s="343"/>
      <c r="P138" s="343"/>
      <c r="Q138" s="343"/>
      <c r="R138" s="343"/>
      <c r="S138" s="343"/>
    </row>
    <row r="139" spans="2:19">
      <c r="B139" s="343"/>
      <c r="C139" s="343"/>
      <c r="D139" s="343"/>
      <c r="E139" s="343"/>
      <c r="F139" s="343"/>
      <c r="G139" s="343"/>
      <c r="H139" s="343"/>
      <c r="I139" s="343"/>
      <c r="J139" s="343"/>
      <c r="K139" s="343"/>
      <c r="L139" s="343"/>
      <c r="M139" s="343"/>
      <c r="N139" s="343"/>
      <c r="O139" s="343"/>
      <c r="P139" s="343"/>
      <c r="Q139" s="343"/>
      <c r="R139" s="343"/>
      <c r="S139" s="343"/>
    </row>
    <row r="140" spans="2:19">
      <c r="B140" s="343"/>
      <c r="C140" s="343"/>
      <c r="D140" s="343"/>
      <c r="E140" s="343"/>
      <c r="F140" s="343"/>
      <c r="G140" s="343"/>
      <c r="H140" s="343"/>
      <c r="I140" s="343"/>
      <c r="J140" s="343"/>
      <c r="K140" s="343"/>
      <c r="L140" s="343"/>
      <c r="M140" s="343"/>
      <c r="N140" s="343"/>
      <c r="O140" s="343"/>
      <c r="P140" s="343"/>
      <c r="Q140" s="343"/>
      <c r="R140" s="343"/>
      <c r="S140" s="343"/>
    </row>
    <row r="141" spans="2:19">
      <c r="B141" s="343"/>
      <c r="C141" s="343"/>
      <c r="D141" s="343"/>
      <c r="E141" s="343"/>
      <c r="F141" s="343"/>
      <c r="G141" s="343"/>
      <c r="H141" s="343"/>
      <c r="I141" s="343"/>
      <c r="J141" s="343"/>
      <c r="K141" s="343"/>
      <c r="L141" s="343"/>
      <c r="M141" s="343"/>
      <c r="N141" s="343"/>
      <c r="O141" s="343"/>
      <c r="P141" s="343"/>
      <c r="Q141" s="343"/>
      <c r="R141" s="343"/>
      <c r="S141" s="343"/>
    </row>
    <row r="142" spans="2:19">
      <c r="B142" s="343"/>
      <c r="C142" s="343"/>
      <c r="D142" s="343"/>
      <c r="E142" s="343"/>
      <c r="F142" s="343"/>
      <c r="G142" s="343"/>
      <c r="H142" s="343"/>
      <c r="I142" s="343"/>
      <c r="J142" s="343"/>
      <c r="K142" s="343"/>
      <c r="L142" s="343"/>
      <c r="M142" s="343"/>
      <c r="N142" s="343"/>
      <c r="O142" s="343"/>
      <c r="P142" s="343"/>
      <c r="Q142" s="343"/>
      <c r="R142" s="343"/>
      <c r="S142" s="343"/>
    </row>
    <row r="143" spans="2:19">
      <c r="B143" s="343"/>
      <c r="C143" s="343"/>
      <c r="D143" s="343"/>
      <c r="E143" s="343"/>
      <c r="F143" s="343"/>
      <c r="G143" s="343"/>
      <c r="H143" s="343"/>
      <c r="I143" s="343"/>
      <c r="J143" s="343"/>
      <c r="K143" s="343"/>
      <c r="L143" s="343"/>
      <c r="M143" s="343"/>
      <c r="N143" s="343"/>
      <c r="O143" s="343"/>
      <c r="P143" s="343"/>
      <c r="Q143" s="343"/>
      <c r="R143" s="343"/>
      <c r="S143" s="343"/>
    </row>
    <row r="144" spans="2:19">
      <c r="B144" s="343"/>
      <c r="C144" s="343"/>
      <c r="D144" s="343"/>
      <c r="E144" s="343"/>
      <c r="F144" s="343"/>
      <c r="G144" s="343"/>
      <c r="H144" s="343"/>
      <c r="I144" s="343"/>
      <c r="J144" s="343"/>
      <c r="K144" s="343"/>
      <c r="L144" s="343"/>
      <c r="M144" s="343"/>
      <c r="N144" s="343"/>
      <c r="O144" s="343"/>
      <c r="P144" s="343"/>
      <c r="Q144" s="343"/>
      <c r="R144" s="343"/>
      <c r="S144" s="343"/>
    </row>
    <row r="145" spans="2:19">
      <c r="B145" s="343"/>
      <c r="C145" s="343"/>
      <c r="D145" s="343"/>
      <c r="E145" s="343"/>
      <c r="F145" s="343"/>
      <c r="G145" s="343"/>
      <c r="H145" s="343"/>
      <c r="I145" s="343"/>
      <c r="J145" s="343"/>
      <c r="K145" s="343"/>
      <c r="L145" s="343"/>
      <c r="M145" s="343"/>
      <c r="N145" s="343"/>
      <c r="O145" s="343"/>
      <c r="P145" s="343"/>
      <c r="Q145" s="343"/>
      <c r="R145" s="343"/>
      <c r="S145" s="343"/>
    </row>
    <row r="146" spans="2:19">
      <c r="B146" s="343"/>
      <c r="C146" s="343"/>
      <c r="D146" s="343"/>
      <c r="E146" s="343"/>
      <c r="F146" s="343"/>
      <c r="G146" s="343"/>
      <c r="H146" s="343"/>
      <c r="I146" s="343"/>
      <c r="J146" s="343"/>
      <c r="K146" s="343"/>
      <c r="L146" s="343"/>
      <c r="M146" s="343"/>
      <c r="N146" s="343"/>
      <c r="O146" s="343"/>
      <c r="P146" s="343"/>
      <c r="Q146" s="343"/>
      <c r="R146" s="343"/>
      <c r="S146" s="343"/>
    </row>
    <row r="147" spans="2:19">
      <c r="B147" s="343"/>
      <c r="C147" s="343"/>
      <c r="D147" s="343"/>
      <c r="E147" s="343"/>
      <c r="F147" s="343"/>
      <c r="G147" s="343"/>
      <c r="H147" s="343"/>
      <c r="I147" s="343"/>
      <c r="J147" s="343"/>
      <c r="K147" s="343"/>
      <c r="L147" s="343"/>
      <c r="M147" s="343"/>
      <c r="N147" s="343"/>
      <c r="O147" s="343"/>
      <c r="P147" s="343"/>
      <c r="Q147" s="343"/>
      <c r="R147" s="343"/>
      <c r="S147" s="343"/>
    </row>
    <row r="148" spans="2:19">
      <c r="B148" s="343"/>
      <c r="C148" s="343"/>
      <c r="D148" s="343"/>
      <c r="E148" s="343"/>
      <c r="F148" s="343"/>
      <c r="G148" s="343"/>
      <c r="H148" s="343"/>
      <c r="I148" s="343"/>
      <c r="J148" s="343"/>
      <c r="K148" s="343"/>
      <c r="L148" s="343"/>
      <c r="M148" s="343"/>
      <c r="N148" s="343"/>
      <c r="O148" s="343"/>
      <c r="P148" s="343"/>
      <c r="Q148" s="343"/>
      <c r="R148" s="343"/>
      <c r="S148" s="343"/>
    </row>
    <row r="149" spans="2:19">
      <c r="B149" s="343"/>
      <c r="C149" s="343"/>
      <c r="D149" s="343"/>
      <c r="E149" s="343"/>
      <c r="F149" s="343"/>
      <c r="G149" s="343"/>
      <c r="H149" s="343"/>
      <c r="I149" s="343"/>
      <c r="J149" s="343"/>
      <c r="K149" s="343"/>
      <c r="L149" s="343"/>
      <c r="M149" s="343"/>
      <c r="N149" s="343"/>
      <c r="O149" s="343"/>
      <c r="P149" s="343"/>
      <c r="Q149" s="343"/>
      <c r="R149" s="343"/>
      <c r="S149" s="343"/>
    </row>
    <row r="150" spans="2:19">
      <c r="B150" s="343"/>
      <c r="C150" s="343"/>
      <c r="D150" s="343"/>
      <c r="E150" s="343"/>
      <c r="F150" s="343"/>
      <c r="G150" s="343"/>
      <c r="H150" s="343"/>
      <c r="I150" s="343"/>
      <c r="J150" s="343"/>
      <c r="K150" s="343"/>
      <c r="L150" s="343"/>
      <c r="M150" s="343"/>
      <c r="N150" s="343"/>
      <c r="O150" s="343"/>
      <c r="P150" s="343"/>
      <c r="Q150" s="343"/>
      <c r="R150" s="343"/>
      <c r="S150" s="343"/>
    </row>
    <row r="151" spans="2:19">
      <c r="B151" s="343"/>
      <c r="C151" s="343"/>
      <c r="D151" s="343"/>
      <c r="E151" s="343"/>
      <c r="F151" s="343"/>
      <c r="G151" s="343"/>
      <c r="H151" s="343"/>
      <c r="I151" s="343"/>
      <c r="J151" s="343"/>
      <c r="K151" s="343"/>
      <c r="L151" s="343"/>
      <c r="M151" s="343"/>
      <c r="N151" s="343"/>
      <c r="O151" s="343"/>
      <c r="P151" s="343"/>
      <c r="Q151" s="343"/>
      <c r="R151" s="343"/>
      <c r="S151" s="343"/>
    </row>
    <row r="152" spans="2:19">
      <c r="B152" s="343"/>
      <c r="C152" s="343"/>
      <c r="D152" s="343"/>
      <c r="E152" s="343"/>
      <c r="F152" s="343"/>
      <c r="G152" s="343"/>
      <c r="H152" s="343"/>
      <c r="I152" s="343"/>
      <c r="J152" s="343"/>
      <c r="K152" s="343"/>
      <c r="L152" s="343"/>
      <c r="M152" s="343"/>
      <c r="N152" s="343"/>
      <c r="O152" s="343"/>
      <c r="P152" s="343"/>
      <c r="Q152" s="343"/>
      <c r="R152" s="343"/>
      <c r="S152" s="343"/>
    </row>
    <row r="153" spans="2:19">
      <c r="B153" s="343"/>
      <c r="C153" s="343"/>
      <c r="D153" s="343"/>
      <c r="E153" s="343"/>
      <c r="F153" s="343"/>
      <c r="G153" s="343"/>
      <c r="H153" s="343"/>
      <c r="I153" s="343"/>
      <c r="J153" s="343"/>
      <c r="K153" s="343"/>
      <c r="L153" s="343"/>
      <c r="M153" s="343"/>
      <c r="N153" s="343"/>
      <c r="O153" s="343"/>
      <c r="P153" s="343"/>
      <c r="Q153" s="343"/>
      <c r="R153" s="343"/>
      <c r="S153" s="343"/>
    </row>
    <row r="154" spans="2:19">
      <c r="B154" s="343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</row>
    <row r="155" spans="2:19">
      <c r="B155" s="343"/>
      <c r="C155" s="343"/>
      <c r="D155" s="343"/>
      <c r="E155" s="343"/>
      <c r="F155" s="343"/>
      <c r="G155" s="343"/>
      <c r="H155" s="343"/>
      <c r="I155" s="343"/>
      <c r="J155" s="343"/>
      <c r="K155" s="343"/>
      <c r="L155" s="343"/>
      <c r="M155" s="343"/>
      <c r="N155" s="343"/>
      <c r="O155" s="343"/>
      <c r="P155" s="343"/>
      <c r="Q155" s="343"/>
      <c r="R155" s="343"/>
      <c r="S155" s="343"/>
    </row>
    <row r="156" spans="2:19">
      <c r="B156" s="343"/>
      <c r="C156" s="343"/>
      <c r="D156" s="343"/>
      <c r="E156" s="343"/>
      <c r="F156" s="343"/>
      <c r="G156" s="343"/>
      <c r="H156" s="343"/>
      <c r="I156" s="343"/>
      <c r="J156" s="343"/>
      <c r="K156" s="343"/>
      <c r="L156" s="343"/>
      <c r="M156" s="343"/>
      <c r="N156" s="343"/>
      <c r="O156" s="343"/>
      <c r="P156" s="343"/>
      <c r="Q156" s="343"/>
      <c r="R156" s="343"/>
      <c r="S156" s="343"/>
    </row>
    <row r="157" spans="2:19">
      <c r="B157" s="343"/>
      <c r="C157" s="343"/>
      <c r="D157" s="343"/>
      <c r="E157" s="343"/>
      <c r="F157" s="343"/>
      <c r="G157" s="343"/>
      <c r="H157" s="343"/>
      <c r="I157" s="343"/>
      <c r="J157" s="343"/>
      <c r="K157" s="343"/>
      <c r="L157" s="343"/>
      <c r="M157" s="343"/>
      <c r="N157" s="343"/>
      <c r="O157" s="343"/>
      <c r="P157" s="343"/>
      <c r="Q157" s="343"/>
      <c r="R157" s="343"/>
      <c r="S157" s="343"/>
    </row>
    <row r="158" spans="2:19">
      <c r="B158" s="343"/>
      <c r="C158" s="343"/>
      <c r="D158" s="343"/>
      <c r="E158" s="343"/>
      <c r="F158" s="343"/>
      <c r="G158" s="343"/>
      <c r="H158" s="343"/>
      <c r="I158" s="343"/>
      <c r="J158" s="343"/>
      <c r="K158" s="343"/>
      <c r="L158" s="343"/>
      <c r="M158" s="343"/>
      <c r="N158" s="343"/>
      <c r="O158" s="343"/>
      <c r="P158" s="343"/>
      <c r="Q158" s="343"/>
      <c r="R158" s="343"/>
      <c r="S158" s="343"/>
    </row>
    <row r="159" spans="2:19">
      <c r="B159" s="343"/>
      <c r="C159" s="343"/>
      <c r="D159" s="343"/>
      <c r="E159" s="343"/>
      <c r="F159" s="343"/>
      <c r="G159" s="343"/>
      <c r="H159" s="343"/>
      <c r="I159" s="343"/>
      <c r="J159" s="343"/>
      <c r="K159" s="343"/>
      <c r="L159" s="343"/>
      <c r="M159" s="343"/>
      <c r="N159" s="343"/>
      <c r="O159" s="343"/>
      <c r="P159" s="343"/>
      <c r="Q159" s="343"/>
      <c r="R159" s="343"/>
      <c r="S159" s="343"/>
    </row>
    <row r="160" spans="2:19">
      <c r="B160" s="343"/>
      <c r="C160" s="343"/>
      <c r="D160" s="343"/>
      <c r="E160" s="343"/>
      <c r="F160" s="343"/>
      <c r="G160" s="343"/>
      <c r="H160" s="343"/>
      <c r="I160" s="343"/>
      <c r="J160" s="343"/>
      <c r="K160" s="343"/>
      <c r="L160" s="343"/>
      <c r="M160" s="343"/>
      <c r="N160" s="343"/>
      <c r="O160" s="343"/>
      <c r="P160" s="343"/>
      <c r="Q160" s="343"/>
      <c r="R160" s="343"/>
      <c r="S160" s="343"/>
    </row>
    <row r="161" spans="2:19">
      <c r="B161" s="343"/>
      <c r="C161" s="343"/>
      <c r="D161" s="343"/>
      <c r="E161" s="343"/>
      <c r="F161" s="343"/>
      <c r="G161" s="343"/>
      <c r="H161" s="343"/>
      <c r="I161" s="343"/>
      <c r="J161" s="343"/>
      <c r="K161" s="343"/>
      <c r="L161" s="343"/>
      <c r="M161" s="343"/>
      <c r="N161" s="343"/>
      <c r="O161" s="343"/>
      <c r="P161" s="343"/>
      <c r="Q161" s="343"/>
      <c r="R161" s="343"/>
      <c r="S161" s="343"/>
    </row>
    <row r="162" spans="2:19">
      <c r="B162" s="343"/>
      <c r="C162" s="343"/>
      <c r="D162" s="343"/>
      <c r="E162" s="343"/>
      <c r="F162" s="343"/>
      <c r="G162" s="343"/>
      <c r="H162" s="343"/>
      <c r="I162" s="343"/>
      <c r="J162" s="343"/>
      <c r="K162" s="343"/>
      <c r="L162" s="343"/>
      <c r="M162" s="343"/>
      <c r="N162" s="343"/>
      <c r="O162" s="343"/>
      <c r="P162" s="343"/>
      <c r="Q162" s="343"/>
      <c r="R162" s="343"/>
      <c r="S162" s="343"/>
    </row>
    <row r="163" spans="2:19">
      <c r="B163" s="343"/>
      <c r="C163" s="343"/>
      <c r="D163" s="343"/>
      <c r="E163" s="343"/>
      <c r="F163" s="343"/>
      <c r="G163" s="343"/>
      <c r="H163" s="343"/>
      <c r="I163" s="343"/>
      <c r="J163" s="343"/>
      <c r="K163" s="343"/>
      <c r="L163" s="343"/>
      <c r="M163" s="343"/>
      <c r="N163" s="343"/>
      <c r="O163" s="343"/>
      <c r="P163" s="343"/>
      <c r="Q163" s="343"/>
      <c r="R163" s="343"/>
      <c r="S163" s="343"/>
    </row>
    <row r="164" spans="2:19">
      <c r="B164" s="343"/>
      <c r="C164" s="343"/>
      <c r="D164" s="343"/>
      <c r="E164" s="343"/>
      <c r="F164" s="343"/>
      <c r="G164" s="343"/>
      <c r="H164" s="343"/>
      <c r="I164" s="343"/>
      <c r="J164" s="343"/>
      <c r="K164" s="343"/>
      <c r="L164" s="343"/>
      <c r="M164" s="343"/>
      <c r="N164" s="343"/>
      <c r="O164" s="343"/>
      <c r="P164" s="343"/>
      <c r="Q164" s="343"/>
      <c r="R164" s="343"/>
      <c r="S164" s="343"/>
    </row>
    <row r="165" spans="2:19">
      <c r="B165" s="343"/>
      <c r="C165" s="343"/>
      <c r="D165" s="343"/>
      <c r="E165" s="343"/>
      <c r="F165" s="343"/>
      <c r="G165" s="343"/>
      <c r="H165" s="343"/>
      <c r="I165" s="343"/>
      <c r="J165" s="343"/>
      <c r="K165" s="343"/>
      <c r="L165" s="343"/>
      <c r="M165" s="343"/>
      <c r="N165" s="343"/>
      <c r="O165" s="343"/>
      <c r="P165" s="343"/>
      <c r="Q165" s="343"/>
      <c r="R165" s="343"/>
      <c r="S165" s="343"/>
    </row>
    <row r="166" spans="2:19">
      <c r="B166" s="343"/>
      <c r="C166" s="343"/>
      <c r="D166" s="343"/>
      <c r="E166" s="343"/>
      <c r="F166" s="343"/>
      <c r="G166" s="343"/>
      <c r="H166" s="343"/>
      <c r="I166" s="343"/>
      <c r="J166" s="343"/>
      <c r="K166" s="343"/>
      <c r="L166" s="343"/>
      <c r="M166" s="343"/>
      <c r="N166" s="343"/>
      <c r="O166" s="343"/>
      <c r="P166" s="343"/>
      <c r="Q166" s="343"/>
      <c r="R166" s="343"/>
      <c r="S166" s="343"/>
    </row>
    <row r="167" spans="2:19">
      <c r="B167" s="343"/>
      <c r="C167" s="343"/>
      <c r="D167" s="343"/>
      <c r="E167" s="343"/>
      <c r="F167" s="343"/>
      <c r="G167" s="343"/>
      <c r="H167" s="343"/>
      <c r="I167" s="343"/>
      <c r="J167" s="343"/>
      <c r="K167" s="343"/>
      <c r="L167" s="343"/>
      <c r="M167" s="343"/>
      <c r="N167" s="343"/>
      <c r="O167" s="343"/>
      <c r="P167" s="343"/>
      <c r="Q167" s="343"/>
      <c r="R167" s="343"/>
      <c r="S167" s="343"/>
    </row>
    <row r="168" spans="2:19">
      <c r="B168" s="343"/>
      <c r="C168" s="343"/>
      <c r="D168" s="343"/>
      <c r="E168" s="343"/>
      <c r="F168" s="343"/>
      <c r="G168" s="343"/>
      <c r="H168" s="343"/>
      <c r="I168" s="343"/>
      <c r="J168" s="343"/>
      <c r="K168" s="343"/>
      <c r="L168" s="343"/>
      <c r="M168" s="343"/>
      <c r="N168" s="343"/>
      <c r="O168" s="343"/>
      <c r="P168" s="343"/>
      <c r="Q168" s="343"/>
      <c r="R168" s="343"/>
      <c r="S168" s="343"/>
    </row>
    <row r="169" spans="2:19">
      <c r="B169" s="343"/>
      <c r="C169" s="343"/>
      <c r="D169" s="343"/>
      <c r="E169" s="343"/>
      <c r="F169" s="343"/>
      <c r="G169" s="343"/>
      <c r="H169" s="343"/>
      <c r="I169" s="343"/>
      <c r="J169" s="343"/>
      <c r="K169" s="343"/>
      <c r="L169" s="343"/>
      <c r="M169" s="343"/>
      <c r="N169" s="343"/>
      <c r="O169" s="343"/>
      <c r="P169" s="343"/>
      <c r="Q169" s="343"/>
      <c r="R169" s="343"/>
      <c r="S169" s="343"/>
    </row>
    <row r="170" spans="2:19">
      <c r="B170" s="343"/>
      <c r="C170" s="343"/>
      <c r="D170" s="343"/>
      <c r="E170" s="343"/>
      <c r="F170" s="343"/>
      <c r="G170" s="343"/>
      <c r="H170" s="343"/>
      <c r="I170" s="343"/>
      <c r="J170" s="343"/>
      <c r="K170" s="343"/>
      <c r="L170" s="343"/>
      <c r="M170" s="343"/>
      <c r="N170" s="343"/>
      <c r="O170" s="343"/>
      <c r="P170" s="343"/>
      <c r="Q170" s="343"/>
      <c r="R170" s="343"/>
      <c r="S170" s="343"/>
    </row>
    <row r="171" spans="2:19">
      <c r="B171" s="343"/>
      <c r="C171" s="343"/>
      <c r="D171" s="343"/>
      <c r="E171" s="343"/>
      <c r="F171" s="343"/>
      <c r="G171" s="343"/>
      <c r="H171" s="343"/>
      <c r="I171" s="343"/>
      <c r="J171" s="343"/>
      <c r="K171" s="343"/>
      <c r="L171" s="343"/>
      <c r="M171" s="343"/>
      <c r="N171" s="343"/>
      <c r="O171" s="343"/>
      <c r="P171" s="343"/>
      <c r="Q171" s="343"/>
      <c r="R171" s="343"/>
      <c r="S171" s="343"/>
    </row>
    <row r="172" spans="2:19">
      <c r="B172" s="343"/>
      <c r="C172" s="343"/>
      <c r="D172" s="343"/>
      <c r="E172" s="343"/>
      <c r="F172" s="343"/>
      <c r="G172" s="343"/>
      <c r="H172" s="343"/>
      <c r="I172" s="343"/>
      <c r="J172" s="343"/>
      <c r="K172" s="343"/>
      <c r="L172" s="343"/>
      <c r="M172" s="343"/>
      <c r="N172" s="343"/>
      <c r="O172" s="343"/>
      <c r="P172" s="343"/>
      <c r="Q172" s="343"/>
      <c r="R172" s="343"/>
      <c r="S172" s="343"/>
    </row>
    <row r="173" spans="2:19">
      <c r="B173" s="343"/>
      <c r="C173" s="343"/>
      <c r="D173" s="343"/>
      <c r="E173" s="343"/>
      <c r="F173" s="343"/>
      <c r="G173" s="343"/>
      <c r="H173" s="343"/>
      <c r="I173" s="343"/>
      <c r="J173" s="343"/>
      <c r="K173" s="343"/>
      <c r="L173" s="343"/>
      <c r="M173" s="343"/>
      <c r="N173" s="343"/>
      <c r="O173" s="343"/>
      <c r="P173" s="343"/>
      <c r="Q173" s="343"/>
      <c r="R173" s="343"/>
      <c r="S173" s="343"/>
    </row>
    <row r="174" spans="2:19">
      <c r="B174" s="343"/>
      <c r="C174" s="343"/>
      <c r="D174" s="343"/>
      <c r="E174" s="343"/>
      <c r="F174" s="343"/>
      <c r="G174" s="343"/>
      <c r="H174" s="343"/>
      <c r="I174" s="343"/>
      <c r="J174" s="343"/>
      <c r="K174" s="343"/>
      <c r="L174" s="343"/>
      <c r="M174" s="343"/>
      <c r="N174" s="343"/>
      <c r="O174" s="343"/>
      <c r="P174" s="343"/>
      <c r="Q174" s="343"/>
      <c r="R174" s="343"/>
      <c r="S174" s="343"/>
    </row>
    <row r="175" spans="2:19">
      <c r="B175" s="343"/>
      <c r="C175" s="343"/>
      <c r="D175" s="343"/>
      <c r="E175" s="343"/>
      <c r="F175" s="343"/>
      <c r="G175" s="343"/>
      <c r="H175" s="343"/>
      <c r="I175" s="343"/>
      <c r="J175" s="343"/>
      <c r="K175" s="343"/>
      <c r="L175" s="343"/>
      <c r="M175" s="343"/>
      <c r="N175" s="343"/>
      <c r="O175" s="343"/>
      <c r="P175" s="343"/>
      <c r="Q175" s="343"/>
      <c r="R175" s="343"/>
      <c r="S175" s="343"/>
    </row>
    <row r="176" spans="2:19">
      <c r="B176" s="343"/>
      <c r="C176" s="343"/>
      <c r="D176" s="343"/>
      <c r="E176" s="343"/>
      <c r="F176" s="343"/>
      <c r="G176" s="343"/>
      <c r="H176" s="343"/>
      <c r="I176" s="343"/>
      <c r="J176" s="343"/>
      <c r="K176" s="343"/>
      <c r="L176" s="343"/>
      <c r="M176" s="343"/>
      <c r="N176" s="343"/>
      <c r="O176" s="343"/>
      <c r="P176" s="343"/>
      <c r="Q176" s="343"/>
      <c r="R176" s="343"/>
      <c r="S176" s="343"/>
    </row>
    <row r="177" spans="2:19">
      <c r="B177" s="343"/>
      <c r="C177" s="343"/>
      <c r="D177" s="343"/>
      <c r="E177" s="343"/>
      <c r="F177" s="343"/>
      <c r="G177" s="343"/>
      <c r="H177" s="343"/>
      <c r="I177" s="343"/>
      <c r="J177" s="343"/>
      <c r="K177" s="343"/>
      <c r="L177" s="343"/>
      <c r="M177" s="343"/>
      <c r="N177" s="343"/>
      <c r="O177" s="343"/>
      <c r="P177" s="343"/>
      <c r="Q177" s="343"/>
      <c r="R177" s="343"/>
      <c r="S177" s="343"/>
    </row>
    <row r="178" spans="2:19">
      <c r="B178" s="343"/>
      <c r="C178" s="343"/>
      <c r="D178" s="343"/>
      <c r="E178" s="343"/>
      <c r="F178" s="343"/>
      <c r="G178" s="343"/>
      <c r="H178" s="343"/>
      <c r="I178" s="343"/>
      <c r="J178" s="343"/>
      <c r="K178" s="343"/>
      <c r="L178" s="343"/>
      <c r="M178" s="343"/>
      <c r="N178" s="343"/>
      <c r="O178" s="343"/>
      <c r="P178" s="343"/>
      <c r="Q178" s="343"/>
      <c r="R178" s="343"/>
      <c r="S178" s="343"/>
    </row>
    <row r="179" spans="2:19">
      <c r="B179" s="343"/>
      <c r="C179" s="343"/>
      <c r="D179" s="343"/>
      <c r="E179" s="343"/>
      <c r="F179" s="343"/>
      <c r="G179" s="343"/>
      <c r="H179" s="343"/>
      <c r="I179" s="343"/>
      <c r="J179" s="343"/>
      <c r="K179" s="343"/>
      <c r="L179" s="343"/>
      <c r="M179" s="343"/>
      <c r="N179" s="343"/>
      <c r="O179" s="343"/>
      <c r="P179" s="343"/>
      <c r="Q179" s="343"/>
      <c r="R179" s="343"/>
      <c r="S179" s="343"/>
    </row>
    <row r="180" spans="2:19">
      <c r="B180" s="343"/>
      <c r="C180" s="343"/>
      <c r="D180" s="343"/>
      <c r="E180" s="343"/>
      <c r="F180" s="343"/>
      <c r="G180" s="343"/>
      <c r="H180" s="343"/>
      <c r="I180" s="343"/>
      <c r="J180" s="343"/>
      <c r="K180" s="343"/>
      <c r="L180" s="343"/>
      <c r="M180" s="343"/>
      <c r="N180" s="343"/>
      <c r="O180" s="343"/>
      <c r="P180" s="343"/>
      <c r="Q180" s="343"/>
      <c r="R180" s="343"/>
      <c r="S180" s="343"/>
    </row>
    <row r="181" spans="2:19">
      <c r="B181" s="343"/>
      <c r="C181" s="343"/>
      <c r="D181" s="343"/>
      <c r="E181" s="343"/>
      <c r="F181" s="343"/>
      <c r="G181" s="343"/>
      <c r="H181" s="343"/>
      <c r="I181" s="343"/>
      <c r="J181" s="343"/>
      <c r="K181" s="343"/>
      <c r="L181" s="343"/>
      <c r="M181" s="343"/>
      <c r="N181" s="343"/>
      <c r="O181" s="343"/>
      <c r="P181" s="343"/>
      <c r="Q181" s="343"/>
      <c r="R181" s="343"/>
      <c r="S181" s="343"/>
    </row>
    <row r="182" spans="2:19">
      <c r="B182" s="343"/>
      <c r="C182" s="343"/>
      <c r="D182" s="343"/>
      <c r="E182" s="343"/>
      <c r="F182" s="343"/>
      <c r="G182" s="343"/>
      <c r="H182" s="343"/>
      <c r="I182" s="343"/>
      <c r="J182" s="343"/>
      <c r="K182" s="343"/>
      <c r="L182" s="343"/>
      <c r="M182" s="343"/>
      <c r="N182" s="343"/>
      <c r="O182" s="343"/>
      <c r="P182" s="343"/>
      <c r="Q182" s="343"/>
      <c r="R182" s="343"/>
      <c r="S182" s="343"/>
    </row>
    <row r="183" spans="2:19">
      <c r="B183" s="343"/>
      <c r="C183" s="343"/>
      <c r="D183" s="343"/>
      <c r="E183" s="343"/>
      <c r="F183" s="343"/>
      <c r="G183" s="343"/>
      <c r="H183" s="343"/>
      <c r="I183" s="343"/>
      <c r="J183" s="343"/>
      <c r="K183" s="343"/>
      <c r="L183" s="343"/>
      <c r="M183" s="343"/>
      <c r="N183" s="343"/>
      <c r="O183" s="343"/>
      <c r="P183" s="343"/>
      <c r="Q183" s="343"/>
      <c r="R183" s="343"/>
      <c r="S183" s="343"/>
    </row>
    <row r="184" spans="2:19">
      <c r="B184" s="343"/>
      <c r="C184" s="343"/>
      <c r="D184" s="343"/>
      <c r="E184" s="343"/>
      <c r="F184" s="343"/>
      <c r="G184" s="343"/>
      <c r="H184" s="343"/>
      <c r="I184" s="343"/>
      <c r="J184" s="343"/>
      <c r="K184" s="343"/>
      <c r="L184" s="343"/>
      <c r="M184" s="343"/>
      <c r="N184" s="343"/>
      <c r="O184" s="343"/>
      <c r="P184" s="343"/>
      <c r="Q184" s="343"/>
      <c r="R184" s="343"/>
      <c r="S184" s="343"/>
    </row>
    <row r="185" spans="2:19">
      <c r="B185" s="343"/>
      <c r="C185" s="343"/>
      <c r="D185" s="343"/>
      <c r="E185" s="343"/>
      <c r="F185" s="343"/>
      <c r="G185" s="343"/>
      <c r="H185" s="343"/>
      <c r="I185" s="343"/>
      <c r="J185" s="343"/>
      <c r="K185" s="343"/>
      <c r="L185" s="343"/>
      <c r="M185" s="343"/>
      <c r="N185" s="343"/>
      <c r="O185" s="343"/>
      <c r="P185" s="343"/>
      <c r="Q185" s="343"/>
      <c r="R185" s="343"/>
      <c r="S185" s="343"/>
    </row>
    <row r="186" spans="2:19">
      <c r="B186" s="343"/>
      <c r="C186" s="343"/>
      <c r="D186" s="343"/>
      <c r="E186" s="343"/>
      <c r="F186" s="343"/>
      <c r="G186" s="343"/>
      <c r="H186" s="343"/>
      <c r="I186" s="343"/>
      <c r="J186" s="343"/>
      <c r="K186" s="343"/>
      <c r="L186" s="343"/>
      <c r="M186" s="343"/>
      <c r="N186" s="343"/>
      <c r="O186" s="343"/>
      <c r="P186" s="343"/>
      <c r="Q186" s="343"/>
      <c r="R186" s="343"/>
      <c r="S186" s="343"/>
    </row>
    <row r="187" spans="2:19">
      <c r="B187" s="343"/>
      <c r="C187" s="343"/>
      <c r="D187" s="343"/>
      <c r="E187" s="343"/>
      <c r="F187" s="343"/>
      <c r="G187" s="343"/>
      <c r="H187" s="343"/>
      <c r="I187" s="343"/>
      <c r="J187" s="343"/>
      <c r="K187" s="343"/>
      <c r="L187" s="343"/>
      <c r="M187" s="343"/>
      <c r="N187" s="343"/>
      <c r="O187" s="343"/>
      <c r="P187" s="343"/>
      <c r="Q187" s="343"/>
      <c r="R187" s="343"/>
      <c r="S187" s="343"/>
    </row>
    <row r="188" spans="2:19">
      <c r="B188" s="343"/>
      <c r="C188" s="343"/>
      <c r="D188" s="343"/>
      <c r="E188" s="343"/>
      <c r="F188" s="343"/>
      <c r="G188" s="343"/>
      <c r="H188" s="343"/>
      <c r="I188" s="343"/>
      <c r="J188" s="343"/>
      <c r="K188" s="343"/>
      <c r="L188" s="343"/>
      <c r="M188" s="343"/>
      <c r="N188" s="343"/>
      <c r="O188" s="343"/>
      <c r="P188" s="343"/>
      <c r="Q188" s="343"/>
      <c r="R188" s="343"/>
      <c r="S188" s="343"/>
    </row>
    <row r="189" spans="2:19">
      <c r="B189" s="343"/>
      <c r="C189" s="343"/>
      <c r="D189" s="343"/>
      <c r="E189" s="343"/>
      <c r="F189" s="343"/>
      <c r="G189" s="343"/>
      <c r="H189" s="343"/>
      <c r="I189" s="343"/>
      <c r="J189" s="343"/>
      <c r="K189" s="343"/>
      <c r="L189" s="343"/>
      <c r="M189" s="343"/>
      <c r="N189" s="343"/>
      <c r="O189" s="343"/>
      <c r="P189" s="343"/>
      <c r="Q189" s="343"/>
      <c r="R189" s="343"/>
      <c r="S189" s="343"/>
    </row>
    <row r="190" spans="2:19">
      <c r="B190" s="343"/>
      <c r="C190" s="343"/>
      <c r="D190" s="343"/>
      <c r="E190" s="343"/>
      <c r="F190" s="343"/>
      <c r="G190" s="343"/>
      <c r="H190" s="343"/>
      <c r="I190" s="343"/>
      <c r="J190" s="343"/>
      <c r="K190" s="343"/>
      <c r="L190" s="343"/>
      <c r="M190" s="343"/>
      <c r="N190" s="343"/>
      <c r="O190" s="343"/>
      <c r="P190" s="343"/>
      <c r="Q190" s="343"/>
      <c r="R190" s="343"/>
      <c r="S190" s="343"/>
    </row>
    <row r="191" spans="2:19">
      <c r="B191" s="343"/>
      <c r="C191" s="343"/>
      <c r="D191" s="343"/>
      <c r="E191" s="343"/>
      <c r="F191" s="343"/>
      <c r="G191" s="343"/>
      <c r="H191" s="343"/>
      <c r="I191" s="343"/>
      <c r="J191" s="343"/>
      <c r="K191" s="343"/>
      <c r="L191" s="343"/>
      <c r="M191" s="343"/>
      <c r="N191" s="343"/>
      <c r="O191" s="343"/>
      <c r="P191" s="343"/>
      <c r="Q191" s="343"/>
      <c r="R191" s="343"/>
      <c r="S191" s="343"/>
    </row>
    <row r="192" spans="2:19">
      <c r="B192" s="343"/>
      <c r="C192" s="343"/>
      <c r="D192" s="343"/>
      <c r="E192" s="343"/>
      <c r="F192" s="343"/>
      <c r="G192" s="343"/>
      <c r="H192" s="343"/>
      <c r="I192" s="343"/>
      <c r="J192" s="343"/>
      <c r="K192" s="343"/>
      <c r="L192" s="343"/>
      <c r="M192" s="343"/>
      <c r="N192" s="343"/>
      <c r="O192" s="343"/>
      <c r="P192" s="343"/>
      <c r="Q192" s="343"/>
      <c r="R192" s="343"/>
      <c r="S192" s="343"/>
    </row>
    <row r="193" spans="2:19">
      <c r="B193" s="343"/>
      <c r="C193" s="343"/>
      <c r="D193" s="343"/>
      <c r="E193" s="343"/>
      <c r="F193" s="343"/>
      <c r="G193" s="343"/>
      <c r="H193" s="343"/>
      <c r="I193" s="343"/>
      <c r="J193" s="343"/>
      <c r="K193" s="343"/>
      <c r="L193" s="343"/>
      <c r="M193" s="343"/>
      <c r="N193" s="343"/>
      <c r="O193" s="343"/>
      <c r="P193" s="343"/>
      <c r="Q193" s="343"/>
      <c r="R193" s="343"/>
      <c r="S193" s="343"/>
    </row>
    <row r="194" spans="2:19">
      <c r="B194" s="343"/>
      <c r="C194" s="343"/>
      <c r="D194" s="343"/>
      <c r="E194" s="343"/>
      <c r="F194" s="343"/>
      <c r="G194" s="343"/>
      <c r="H194" s="343"/>
      <c r="I194" s="343"/>
      <c r="J194" s="343"/>
      <c r="K194" s="343"/>
      <c r="L194" s="343"/>
      <c r="M194" s="343"/>
      <c r="N194" s="343"/>
      <c r="O194" s="343"/>
      <c r="P194" s="343"/>
      <c r="Q194" s="343"/>
      <c r="R194" s="343"/>
      <c r="S194" s="343"/>
    </row>
    <row r="195" spans="2:19">
      <c r="B195" s="343"/>
      <c r="C195" s="343"/>
      <c r="D195" s="343"/>
      <c r="E195" s="343"/>
      <c r="F195" s="343"/>
      <c r="G195" s="343"/>
      <c r="H195" s="343"/>
      <c r="I195" s="343"/>
      <c r="J195" s="343"/>
      <c r="K195" s="343"/>
      <c r="L195" s="343"/>
      <c r="M195" s="343"/>
      <c r="N195" s="343"/>
      <c r="O195" s="343"/>
      <c r="P195" s="343"/>
      <c r="Q195" s="343"/>
      <c r="R195" s="343"/>
      <c r="S195" s="343"/>
    </row>
    <row r="196" spans="2:19">
      <c r="B196" s="343"/>
      <c r="C196" s="343"/>
      <c r="D196" s="343"/>
      <c r="E196" s="343"/>
      <c r="F196" s="343"/>
      <c r="G196" s="343"/>
      <c r="H196" s="343"/>
      <c r="I196" s="343"/>
      <c r="J196" s="343"/>
      <c r="K196" s="343"/>
      <c r="L196" s="343"/>
      <c r="M196" s="343"/>
      <c r="N196" s="343"/>
      <c r="O196" s="343"/>
      <c r="P196" s="343"/>
      <c r="Q196" s="343"/>
      <c r="R196" s="343"/>
      <c r="S196" s="343"/>
    </row>
    <row r="197" spans="2:19">
      <c r="B197" s="343"/>
      <c r="C197" s="343"/>
      <c r="D197" s="343"/>
      <c r="E197" s="343"/>
      <c r="F197" s="343"/>
      <c r="G197" s="343"/>
      <c r="H197" s="343"/>
      <c r="I197" s="343"/>
      <c r="J197" s="343"/>
      <c r="K197" s="343"/>
      <c r="L197" s="343"/>
      <c r="M197" s="343"/>
      <c r="N197" s="343"/>
      <c r="O197" s="343"/>
      <c r="P197" s="343"/>
      <c r="Q197" s="343"/>
      <c r="R197" s="343"/>
      <c r="S197" s="343"/>
    </row>
    <row r="198" spans="2:19">
      <c r="B198" s="343"/>
      <c r="C198" s="343"/>
      <c r="D198" s="343"/>
      <c r="E198" s="343"/>
      <c r="F198" s="343"/>
      <c r="G198" s="343"/>
      <c r="H198" s="343"/>
      <c r="I198" s="343"/>
      <c r="J198" s="343"/>
      <c r="K198" s="343"/>
      <c r="L198" s="343"/>
      <c r="M198" s="343"/>
      <c r="N198" s="343"/>
      <c r="O198" s="343"/>
      <c r="P198" s="343"/>
      <c r="Q198" s="343"/>
      <c r="R198" s="343"/>
      <c r="S198" s="343"/>
    </row>
    <row r="199" spans="2:19">
      <c r="B199" s="343"/>
      <c r="C199" s="343"/>
      <c r="D199" s="343"/>
      <c r="E199" s="343"/>
      <c r="F199" s="343"/>
      <c r="G199" s="343"/>
      <c r="H199" s="343"/>
      <c r="I199" s="343"/>
      <c r="J199" s="343"/>
      <c r="K199" s="343"/>
      <c r="L199" s="343"/>
      <c r="M199" s="343"/>
      <c r="N199" s="343"/>
      <c r="O199" s="343"/>
      <c r="P199" s="343"/>
      <c r="Q199" s="343"/>
      <c r="R199" s="343"/>
      <c r="S199" s="343"/>
    </row>
    <row r="200" spans="2:19">
      <c r="B200" s="343"/>
      <c r="C200" s="343"/>
      <c r="D200" s="343"/>
      <c r="E200" s="343"/>
      <c r="F200" s="343"/>
      <c r="G200" s="343"/>
      <c r="H200" s="343"/>
      <c r="I200" s="343"/>
      <c r="J200" s="343"/>
      <c r="K200" s="343"/>
      <c r="L200" s="343"/>
      <c r="M200" s="343"/>
      <c r="N200" s="343"/>
      <c r="O200" s="343"/>
      <c r="P200" s="343"/>
      <c r="Q200" s="343"/>
      <c r="R200" s="343"/>
      <c r="S200" s="343"/>
    </row>
    <row r="201" spans="2:19">
      <c r="B201" s="343"/>
      <c r="C201" s="343"/>
      <c r="D201" s="343"/>
      <c r="E201" s="343"/>
      <c r="F201" s="343"/>
      <c r="G201" s="343"/>
      <c r="H201" s="343"/>
      <c r="I201" s="343"/>
      <c r="J201" s="343"/>
      <c r="K201" s="343"/>
      <c r="L201" s="343"/>
      <c r="M201" s="343"/>
      <c r="N201" s="343"/>
      <c r="O201" s="343"/>
      <c r="P201" s="343"/>
      <c r="Q201" s="343"/>
      <c r="R201" s="343"/>
      <c r="S201" s="343"/>
    </row>
    <row r="202" spans="2:19">
      <c r="B202" s="343"/>
      <c r="C202" s="343"/>
      <c r="D202" s="343"/>
      <c r="E202" s="343"/>
      <c r="F202" s="343"/>
      <c r="G202" s="343"/>
      <c r="H202" s="343"/>
      <c r="I202" s="343"/>
      <c r="J202" s="343"/>
      <c r="K202" s="343"/>
      <c r="L202" s="343"/>
      <c r="M202" s="343"/>
      <c r="N202" s="343"/>
      <c r="O202" s="343"/>
      <c r="P202" s="343"/>
      <c r="Q202" s="343"/>
      <c r="R202" s="343"/>
      <c r="S202" s="343"/>
    </row>
    <row r="203" spans="2:19">
      <c r="B203" s="343"/>
      <c r="C203" s="343"/>
      <c r="D203" s="343"/>
      <c r="E203" s="343"/>
      <c r="F203" s="343"/>
      <c r="G203" s="343"/>
      <c r="H203" s="343"/>
      <c r="I203" s="343"/>
      <c r="J203" s="343"/>
      <c r="K203" s="343"/>
      <c r="L203" s="343"/>
      <c r="M203" s="343"/>
      <c r="N203" s="343"/>
      <c r="O203" s="343"/>
      <c r="P203" s="343"/>
      <c r="Q203" s="343"/>
      <c r="R203" s="343"/>
      <c r="S203" s="343"/>
    </row>
    <row r="204" spans="2:19">
      <c r="B204" s="343"/>
      <c r="C204" s="343"/>
      <c r="D204" s="343"/>
      <c r="E204" s="343"/>
      <c r="F204" s="343"/>
      <c r="G204" s="343"/>
      <c r="H204" s="343"/>
      <c r="I204" s="343"/>
      <c r="J204" s="343"/>
      <c r="K204" s="343"/>
      <c r="L204" s="343"/>
      <c r="M204" s="343"/>
      <c r="N204" s="343"/>
      <c r="O204" s="343"/>
      <c r="P204" s="343"/>
      <c r="Q204" s="343"/>
      <c r="R204" s="343"/>
      <c r="S204" s="343"/>
    </row>
    <row r="205" spans="2:19">
      <c r="B205" s="343"/>
      <c r="C205" s="343"/>
      <c r="D205" s="343"/>
      <c r="E205" s="343"/>
      <c r="F205" s="343"/>
      <c r="G205" s="343"/>
      <c r="H205" s="343"/>
      <c r="I205" s="343"/>
      <c r="J205" s="343"/>
      <c r="K205" s="343"/>
      <c r="L205" s="343"/>
      <c r="M205" s="343"/>
      <c r="N205" s="343"/>
      <c r="O205" s="343"/>
      <c r="P205" s="343"/>
      <c r="Q205" s="343"/>
      <c r="R205" s="343"/>
      <c r="S205" s="343"/>
    </row>
    <row r="206" spans="2:19">
      <c r="B206" s="343"/>
      <c r="C206" s="343"/>
      <c r="D206" s="343"/>
      <c r="E206" s="343"/>
      <c r="F206" s="343"/>
      <c r="G206" s="343"/>
      <c r="H206" s="343"/>
      <c r="I206" s="343"/>
      <c r="J206" s="343"/>
      <c r="K206" s="343"/>
      <c r="L206" s="343"/>
      <c r="M206" s="343"/>
      <c r="N206" s="343"/>
      <c r="O206" s="343"/>
      <c r="P206" s="343"/>
      <c r="Q206" s="343"/>
      <c r="R206" s="343"/>
      <c r="S206" s="343"/>
    </row>
    <row r="207" spans="2:19">
      <c r="B207" s="343"/>
      <c r="C207" s="343"/>
      <c r="D207" s="343"/>
      <c r="E207" s="343"/>
      <c r="F207" s="343"/>
      <c r="G207" s="343"/>
      <c r="H207" s="343"/>
      <c r="I207" s="343"/>
      <c r="J207" s="343"/>
      <c r="K207" s="343"/>
      <c r="L207" s="343"/>
      <c r="M207" s="343"/>
      <c r="N207" s="343"/>
      <c r="O207" s="343"/>
      <c r="P207" s="343"/>
      <c r="Q207" s="343"/>
      <c r="R207" s="343"/>
      <c r="S207" s="343"/>
    </row>
    <row r="208" spans="2:19">
      <c r="B208" s="343"/>
      <c r="C208" s="343"/>
      <c r="D208" s="343"/>
      <c r="E208" s="343"/>
      <c r="F208" s="343"/>
      <c r="G208" s="343"/>
      <c r="H208" s="343"/>
      <c r="I208" s="343"/>
      <c r="J208" s="343"/>
      <c r="K208" s="343"/>
      <c r="L208" s="343"/>
      <c r="M208" s="343"/>
      <c r="N208" s="343"/>
      <c r="O208" s="343"/>
      <c r="P208" s="343"/>
      <c r="Q208" s="343"/>
      <c r="R208" s="343"/>
      <c r="S208" s="343"/>
    </row>
    <row r="209" spans="2:19">
      <c r="B209" s="343"/>
      <c r="C209" s="343"/>
      <c r="D209" s="343"/>
      <c r="E209" s="343"/>
      <c r="F209" s="343"/>
      <c r="G209" s="343"/>
      <c r="H209" s="343"/>
      <c r="I209" s="343"/>
      <c r="J209" s="343"/>
      <c r="K209" s="343"/>
      <c r="L209" s="343"/>
      <c r="M209" s="343"/>
      <c r="N209" s="343"/>
      <c r="O209" s="343"/>
      <c r="P209" s="343"/>
      <c r="Q209" s="343"/>
      <c r="R209" s="343"/>
      <c r="S209" s="343"/>
    </row>
    <row r="210" spans="2:19">
      <c r="B210" s="343"/>
      <c r="C210" s="343"/>
      <c r="D210" s="343"/>
      <c r="E210" s="343"/>
      <c r="F210" s="343"/>
      <c r="G210" s="343"/>
      <c r="H210" s="343"/>
      <c r="I210" s="343"/>
      <c r="J210" s="343"/>
      <c r="K210" s="343"/>
      <c r="L210" s="343"/>
      <c r="M210" s="343"/>
      <c r="N210" s="343"/>
      <c r="O210" s="343"/>
      <c r="P210" s="343"/>
      <c r="Q210" s="343"/>
      <c r="R210" s="343"/>
      <c r="S210" s="343"/>
    </row>
    <row r="211" spans="2:19">
      <c r="B211" s="343"/>
      <c r="C211" s="343"/>
      <c r="D211" s="343"/>
      <c r="E211" s="343"/>
      <c r="F211" s="343"/>
      <c r="G211" s="343"/>
      <c r="H211" s="343"/>
      <c r="I211" s="343"/>
      <c r="J211" s="343"/>
      <c r="K211" s="343"/>
      <c r="L211" s="343"/>
      <c r="M211" s="343"/>
      <c r="N211" s="343"/>
      <c r="O211" s="343"/>
      <c r="P211" s="343"/>
      <c r="Q211" s="343"/>
      <c r="R211" s="343"/>
      <c r="S211" s="343"/>
    </row>
    <row r="212" spans="2:19">
      <c r="B212" s="343"/>
      <c r="C212" s="343"/>
      <c r="D212" s="343"/>
      <c r="E212" s="343"/>
      <c r="F212" s="343"/>
      <c r="G212" s="343"/>
      <c r="H212" s="343"/>
      <c r="I212" s="343"/>
      <c r="J212" s="343"/>
      <c r="K212" s="343"/>
      <c r="L212" s="343"/>
      <c r="M212" s="343"/>
      <c r="N212" s="343"/>
      <c r="O212" s="343"/>
      <c r="P212" s="343"/>
      <c r="Q212" s="343"/>
      <c r="R212" s="343"/>
      <c r="S212" s="343"/>
    </row>
    <row r="213" spans="2:19">
      <c r="B213" s="343"/>
      <c r="C213" s="343"/>
      <c r="D213" s="343"/>
      <c r="E213" s="343"/>
      <c r="F213" s="343"/>
      <c r="G213" s="343"/>
      <c r="H213" s="343"/>
      <c r="I213" s="343"/>
      <c r="J213" s="343"/>
      <c r="K213" s="343"/>
      <c r="L213" s="343"/>
      <c r="M213" s="343"/>
      <c r="N213" s="343"/>
      <c r="O213" s="343"/>
      <c r="P213" s="343"/>
      <c r="Q213" s="343"/>
      <c r="R213" s="343"/>
      <c r="S213" s="343"/>
    </row>
    <row r="214" spans="2:19">
      <c r="B214" s="343"/>
      <c r="C214" s="343"/>
      <c r="D214" s="343"/>
      <c r="E214" s="343"/>
      <c r="F214" s="343"/>
      <c r="G214" s="343"/>
      <c r="H214" s="343"/>
      <c r="I214" s="343"/>
      <c r="J214" s="343"/>
      <c r="K214" s="343"/>
      <c r="L214" s="343"/>
      <c r="M214" s="343"/>
      <c r="N214" s="343"/>
      <c r="O214" s="343"/>
      <c r="P214" s="343"/>
      <c r="Q214" s="343"/>
      <c r="R214" s="343"/>
      <c r="S214" s="343"/>
    </row>
    <row r="215" spans="2:19">
      <c r="B215" s="343"/>
      <c r="C215" s="343"/>
      <c r="D215" s="343"/>
      <c r="E215" s="343"/>
      <c r="F215" s="343"/>
      <c r="G215" s="343"/>
      <c r="H215" s="343"/>
      <c r="I215" s="343"/>
      <c r="J215" s="343"/>
      <c r="K215" s="343"/>
      <c r="L215" s="343"/>
      <c r="M215" s="343"/>
      <c r="N215" s="343"/>
      <c r="O215" s="343"/>
      <c r="P215" s="343"/>
      <c r="Q215" s="343"/>
      <c r="R215" s="343"/>
      <c r="S215" s="343"/>
    </row>
    <row r="216" spans="2:19">
      <c r="B216" s="343"/>
      <c r="C216" s="343"/>
      <c r="D216" s="343"/>
      <c r="E216" s="343"/>
      <c r="F216" s="343"/>
      <c r="G216" s="343"/>
      <c r="H216" s="343"/>
      <c r="I216" s="343"/>
      <c r="J216" s="343"/>
      <c r="K216" s="343"/>
      <c r="L216" s="343"/>
      <c r="M216" s="343"/>
      <c r="N216" s="343"/>
      <c r="O216" s="343"/>
      <c r="P216" s="343"/>
      <c r="Q216" s="343"/>
      <c r="R216" s="343"/>
      <c r="S216" s="343"/>
    </row>
    <row r="217" spans="2:19">
      <c r="B217" s="343"/>
      <c r="C217" s="343"/>
      <c r="D217" s="343"/>
      <c r="E217" s="343"/>
      <c r="F217" s="343"/>
      <c r="G217" s="343"/>
      <c r="H217" s="343"/>
      <c r="I217" s="343"/>
      <c r="J217" s="343"/>
      <c r="K217" s="343"/>
      <c r="L217" s="343"/>
      <c r="M217" s="343"/>
      <c r="N217" s="343"/>
      <c r="O217" s="343"/>
      <c r="P217" s="343"/>
      <c r="Q217" s="343"/>
      <c r="R217" s="343"/>
      <c r="S217" s="343"/>
    </row>
    <row r="218" spans="2:19">
      <c r="B218" s="343"/>
      <c r="C218" s="343"/>
      <c r="D218" s="343"/>
      <c r="E218" s="343"/>
      <c r="F218" s="343"/>
      <c r="G218" s="343"/>
      <c r="H218" s="343"/>
      <c r="I218" s="343"/>
      <c r="J218" s="343"/>
      <c r="K218" s="343"/>
      <c r="L218" s="343"/>
      <c r="M218" s="343"/>
      <c r="N218" s="343"/>
      <c r="O218" s="343"/>
      <c r="P218" s="343"/>
      <c r="Q218" s="343"/>
      <c r="R218" s="343"/>
      <c r="S218" s="343"/>
    </row>
    <row r="219" spans="2:19">
      <c r="B219" s="343"/>
      <c r="C219" s="343"/>
      <c r="D219" s="343"/>
      <c r="E219" s="343"/>
      <c r="F219" s="343"/>
      <c r="G219" s="343"/>
      <c r="H219" s="343"/>
      <c r="I219" s="343"/>
      <c r="J219" s="343"/>
      <c r="K219" s="343"/>
      <c r="L219" s="343"/>
      <c r="M219" s="343"/>
      <c r="N219" s="343"/>
      <c r="O219" s="343"/>
      <c r="P219" s="343"/>
      <c r="Q219" s="343"/>
      <c r="R219" s="343"/>
      <c r="S219" s="343"/>
    </row>
    <row r="220" spans="2:19">
      <c r="B220" s="343"/>
      <c r="C220" s="343"/>
      <c r="D220" s="343"/>
      <c r="E220" s="343"/>
      <c r="F220" s="343"/>
      <c r="G220" s="343"/>
      <c r="H220" s="343"/>
      <c r="I220" s="343"/>
      <c r="J220" s="343"/>
      <c r="K220" s="343"/>
      <c r="L220" s="343"/>
      <c r="M220" s="343"/>
      <c r="N220" s="343"/>
      <c r="O220" s="343"/>
      <c r="P220" s="343"/>
      <c r="Q220" s="343"/>
      <c r="R220" s="343"/>
      <c r="S220" s="343"/>
    </row>
    <row r="221" spans="2:19">
      <c r="B221" s="343"/>
      <c r="C221" s="343"/>
      <c r="D221" s="343"/>
      <c r="E221" s="343"/>
      <c r="F221" s="343"/>
      <c r="G221" s="343"/>
      <c r="H221" s="343"/>
      <c r="I221" s="343"/>
      <c r="J221" s="343"/>
      <c r="K221" s="343"/>
      <c r="L221" s="343"/>
      <c r="M221" s="343"/>
      <c r="N221" s="343"/>
      <c r="O221" s="343"/>
      <c r="P221" s="343"/>
      <c r="Q221" s="343"/>
      <c r="R221" s="343"/>
      <c r="S221" s="343"/>
    </row>
    <row r="222" spans="2:19">
      <c r="B222" s="343"/>
      <c r="C222" s="343"/>
      <c r="D222" s="343"/>
      <c r="E222" s="343"/>
      <c r="F222" s="343"/>
      <c r="G222" s="343"/>
      <c r="H222" s="343"/>
      <c r="I222" s="343"/>
      <c r="J222" s="343"/>
      <c r="K222" s="343"/>
      <c r="L222" s="343"/>
      <c r="M222" s="343"/>
      <c r="N222" s="343"/>
      <c r="O222" s="343"/>
      <c r="P222" s="343"/>
      <c r="Q222" s="343"/>
      <c r="R222" s="343"/>
      <c r="S222" s="343"/>
    </row>
    <row r="223" spans="2:19">
      <c r="B223" s="343"/>
      <c r="C223" s="343"/>
      <c r="D223" s="343"/>
      <c r="E223" s="343"/>
      <c r="F223" s="343"/>
      <c r="G223" s="343"/>
      <c r="H223" s="343"/>
      <c r="I223" s="343"/>
      <c r="J223" s="343"/>
      <c r="K223" s="343"/>
      <c r="L223" s="343"/>
      <c r="M223" s="343"/>
      <c r="N223" s="343"/>
      <c r="O223" s="343"/>
      <c r="P223" s="343"/>
      <c r="Q223" s="343"/>
      <c r="R223" s="343"/>
      <c r="S223" s="343"/>
    </row>
    <row r="224" spans="2:19">
      <c r="B224" s="343"/>
      <c r="C224" s="343"/>
      <c r="D224" s="343"/>
      <c r="E224" s="343"/>
      <c r="F224" s="343"/>
      <c r="G224" s="343"/>
      <c r="H224" s="343"/>
      <c r="I224" s="343"/>
      <c r="J224" s="343"/>
      <c r="K224" s="343"/>
      <c r="L224" s="343"/>
      <c r="M224" s="343"/>
      <c r="N224" s="343"/>
      <c r="O224" s="343"/>
      <c r="P224" s="343"/>
      <c r="Q224" s="343"/>
      <c r="R224" s="343"/>
      <c r="S224" s="343"/>
    </row>
    <row r="225" spans="2:19">
      <c r="B225" s="343"/>
      <c r="C225" s="343"/>
      <c r="D225" s="343"/>
      <c r="E225" s="343"/>
      <c r="F225" s="343"/>
      <c r="G225" s="343"/>
      <c r="H225" s="343"/>
      <c r="I225" s="343"/>
      <c r="J225" s="343"/>
      <c r="K225" s="343"/>
      <c r="L225" s="343"/>
      <c r="M225" s="343"/>
      <c r="N225" s="343"/>
      <c r="O225" s="343"/>
      <c r="P225" s="343"/>
      <c r="Q225" s="343"/>
      <c r="R225" s="343"/>
      <c r="S225" s="343"/>
    </row>
  </sheetData>
  <sheetProtection selectLockedCells="1"/>
  <mergeCells count="6">
    <mergeCell ref="O2:P2"/>
    <mergeCell ref="C3:F3"/>
    <mergeCell ref="G3:M3"/>
    <mergeCell ref="N3:N4"/>
    <mergeCell ref="O3:O4"/>
    <mergeCell ref="P3:P4"/>
  </mergeCells>
  <phoneticPr fontId="4"/>
  <printOptions horizontalCentered="1"/>
  <pageMargins left="1.0629921259842521" right="0.78740157480314965" top="0.94488188976377963" bottom="0.98425196850393704" header="0.51181102362204722" footer="0.51181102362204722"/>
  <pageSetup paperSize="9" scale="89" fitToWidth="2" orientation="portrait" r:id="rId1"/>
  <headerFooter alignWithMargins="0"/>
  <colBreaks count="1" manualBreakCount="1">
    <brk id="8" max="51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(5)ｱ</vt:lpstr>
      <vt:lpstr>(5)ｲ</vt:lpstr>
      <vt:lpstr>(5)ｳ</vt:lpstr>
      <vt:lpstr>(5)ｴ</vt:lpstr>
      <vt:lpstr>(5)ｵa</vt:lpstr>
      <vt:lpstr>(5)ｵb</vt:lpstr>
      <vt:lpstr>'(5)ｱ'!Print_Area</vt:lpstr>
      <vt:lpstr>'(5)ｲ'!Print_Area</vt:lpstr>
      <vt:lpstr>'(5)ｳ'!Print_Area</vt:lpstr>
      <vt:lpstr>'(5)ｴ'!Print_Area</vt:lpstr>
      <vt:lpstr>'(5)ｵa'!Print_Area</vt:lpstr>
      <vt:lpstr>'(5)ｵb'!Print_Area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大藤社</cp:lastModifiedBy>
  <cp:lastPrinted>2018-08-06T09:37:30Z</cp:lastPrinted>
  <dcterms:created xsi:type="dcterms:W3CDTF">2018-06-12T00:31:04Z</dcterms:created>
  <dcterms:modified xsi:type="dcterms:W3CDTF">2018-08-06T09:37:39Z</dcterms:modified>
</cp:coreProperties>
</file>