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BF51E8F9-758C-4CF8-AFB2-157709A63D95}" xr6:coauthVersionLast="45" xr6:coauthVersionMax="45" xr10:uidLastSave="{00000000-0000-0000-0000-000000000000}"/>
  <bookViews>
    <workbookView xWindow="615" yWindow="1230" windowWidth="23445" windowHeight="16035" xr2:uid="{00000000-000D-0000-FFFF-FFFF00000000}"/>
  </bookViews>
  <sheets>
    <sheet name="〇(5)ｱ" sheetId="1" r:id="rId1"/>
    <sheet name="〇(5)ｲ" sheetId="2" r:id="rId2"/>
    <sheet name="〇(5)ｳ" sheetId="3" r:id="rId3"/>
    <sheet name="(5)ｴ" sheetId="4" r:id="rId4"/>
    <sheet name="(5)ｵa" sheetId="5" r:id="rId5"/>
    <sheet name="(5)ｵb" sheetId="6" r:id="rId6"/>
  </sheets>
  <definedNames>
    <definedName name="_２①_下水道">#REF!</definedName>
    <definedName name="_xlnm._FilterDatabase" localSheetId="2" hidden="1">'〇(5)ｳ'!$A$6:$WVU$45</definedName>
    <definedName name="itiran">#REF!</definedName>
    <definedName name="_xlnm.Print_Area" localSheetId="3">'(5)ｴ'!$B$2:$I$41</definedName>
    <definedName name="_xlnm.Print_Area" localSheetId="4">'(5)ｵa'!$B$3:$AC$79</definedName>
    <definedName name="_xlnm.Print_Area" localSheetId="5">'(5)ｵb'!$B$1:$R$52</definedName>
    <definedName name="_xlnm.Print_Area" localSheetId="0">'〇(5)ｱ'!$A$1:$G$56</definedName>
    <definedName name="_xlnm.Print_Area" localSheetId="1">'〇(5)ｲ'!$A$1:$F$43</definedName>
    <definedName name="_xlnm.Print_Area" localSheetId="2">'〇(5)ｳ'!$A$1:$M$46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2" hidden="1">'〇(5)ｳ'!$A$6:$WVU$45</definedName>
    <definedName name="Z_0B6141FA_2B47_4C7C_8EFC_5DC2FB9D0975_.wvu.PrintArea" localSheetId="3" hidden="1">'(5)ｴ'!$B$2:$I$41</definedName>
    <definedName name="Z_0B6141FA_2B47_4C7C_8EFC_5DC2FB9D0975_.wvu.PrintArea" localSheetId="4" hidden="1">'(5)ｵa'!$B$3:$AC$79</definedName>
    <definedName name="Z_0B6141FA_2B47_4C7C_8EFC_5DC2FB9D0975_.wvu.PrintArea" localSheetId="5" hidden="1">'(5)ｵb'!$B$1:$Q$51</definedName>
    <definedName name="Z_0B6141FA_2B47_4C7C_8EFC_5DC2FB9D0975_.wvu.PrintArea" localSheetId="0" hidden="1">'〇(5)ｱ'!$A$1:$G$56</definedName>
    <definedName name="Z_0B6141FA_2B47_4C7C_8EFC_5DC2FB9D0975_.wvu.PrintArea" localSheetId="1" hidden="1">'〇(5)ｲ'!$A$1:$F$43</definedName>
    <definedName name="Z_0B6141FA_2B47_4C7C_8EFC_5DC2FB9D0975_.wvu.PrintArea" localSheetId="2" hidden="1">'〇(5)ｳ'!$A$1:$M$46</definedName>
    <definedName name="Z_4D234F52_6052_44E7_8723_FA87F43FBFCB_.wvu.FilterData" localSheetId="2" hidden="1">'〇(5)ｳ'!$A$6:$WVU$45</definedName>
    <definedName name="Z_4D234F52_6052_44E7_8723_FA87F43FBFCB_.wvu.PrintArea" localSheetId="3" hidden="1">'(5)ｴ'!$B$2:$I$41</definedName>
    <definedName name="Z_4D234F52_6052_44E7_8723_FA87F43FBFCB_.wvu.PrintArea" localSheetId="4" hidden="1">'(5)ｵa'!$B$3:$AC$79</definedName>
    <definedName name="Z_4D234F52_6052_44E7_8723_FA87F43FBFCB_.wvu.PrintArea" localSheetId="5" hidden="1">'(5)ｵb'!$B$1:$R$52</definedName>
    <definedName name="Z_4D234F52_6052_44E7_8723_FA87F43FBFCB_.wvu.PrintArea" localSheetId="0" hidden="1">'〇(5)ｱ'!$A$1:$G$56</definedName>
    <definedName name="Z_4D234F52_6052_44E7_8723_FA87F43FBFCB_.wvu.PrintArea" localSheetId="1" hidden="1">'〇(5)ｲ'!$A$1:$F$43</definedName>
    <definedName name="Z_4D234F52_6052_44E7_8723_FA87F43FBFCB_.wvu.PrintArea" localSheetId="2" hidden="1">'〇(5)ｳ'!$A$1:$M$46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D6" i="6"/>
  <c r="E6" i="6"/>
  <c r="F6" i="6"/>
  <c r="G6" i="6"/>
  <c r="H6" i="6"/>
  <c r="H5" i="6" s="1"/>
  <c r="I6" i="6"/>
  <c r="J6" i="6"/>
  <c r="K6" i="6"/>
  <c r="L6" i="6"/>
  <c r="M6" i="6"/>
  <c r="N6" i="6"/>
  <c r="P6" i="6"/>
  <c r="C7" i="6"/>
  <c r="D7" i="6"/>
  <c r="E7" i="6"/>
  <c r="F7" i="6"/>
  <c r="G7" i="6"/>
  <c r="H7" i="6"/>
  <c r="I7" i="6"/>
  <c r="J7" i="6"/>
  <c r="J5" i="6" s="1"/>
  <c r="K7" i="6"/>
  <c r="L7" i="6"/>
  <c r="M7" i="6"/>
  <c r="N7" i="6"/>
  <c r="P7" i="6"/>
  <c r="C8" i="6"/>
  <c r="D8" i="6"/>
  <c r="E8" i="6"/>
  <c r="F8" i="6"/>
  <c r="G8" i="6"/>
  <c r="H8" i="6"/>
  <c r="I8" i="6"/>
  <c r="J8" i="6"/>
  <c r="K8" i="6"/>
  <c r="L8" i="6"/>
  <c r="M8" i="6"/>
  <c r="N8" i="6"/>
  <c r="P8" i="6"/>
  <c r="O9" i="6"/>
  <c r="Y9" i="6"/>
  <c r="O10" i="6"/>
  <c r="Y10" i="6"/>
  <c r="O11" i="6"/>
  <c r="Y11" i="6"/>
  <c r="O12" i="6"/>
  <c r="Y12" i="6"/>
  <c r="O13" i="6"/>
  <c r="Y13" i="6"/>
  <c r="O14" i="6"/>
  <c r="Y14" i="6"/>
  <c r="O15" i="6"/>
  <c r="Y15" i="6"/>
  <c r="O16" i="6"/>
  <c r="Y16" i="6"/>
  <c r="O17" i="6"/>
  <c r="Y17" i="6"/>
  <c r="O18" i="6"/>
  <c r="Y18" i="6"/>
  <c r="O19" i="6"/>
  <c r="Y19" i="6"/>
  <c r="O20" i="6"/>
  <c r="Y20" i="6"/>
  <c r="O21" i="6"/>
  <c r="Y21" i="6"/>
  <c r="O22" i="6"/>
  <c r="Y22" i="6"/>
  <c r="O23" i="6"/>
  <c r="Y23" i="6"/>
  <c r="O24" i="6"/>
  <c r="Y24" i="6"/>
  <c r="O25" i="6"/>
  <c r="Y25" i="6"/>
  <c r="O26" i="6"/>
  <c r="Y26" i="6"/>
  <c r="O27" i="6"/>
  <c r="Y27" i="6"/>
  <c r="O28" i="6"/>
  <c r="Y28" i="6"/>
  <c r="O29" i="6"/>
  <c r="Y29" i="6"/>
  <c r="O30" i="6"/>
  <c r="Y30" i="6"/>
  <c r="O31" i="6"/>
  <c r="Y31" i="6"/>
  <c r="O32" i="6"/>
  <c r="Y32" i="6"/>
  <c r="O33" i="6"/>
  <c r="Y33" i="6"/>
  <c r="O34" i="6"/>
  <c r="Y34" i="6"/>
  <c r="O35" i="6"/>
  <c r="Y35" i="6"/>
  <c r="O36" i="6"/>
  <c r="Y36" i="6"/>
  <c r="O37" i="6"/>
  <c r="Y37" i="6"/>
  <c r="O38" i="6"/>
  <c r="Y38" i="6"/>
  <c r="O39" i="6"/>
  <c r="Y39" i="6"/>
  <c r="O40" i="6"/>
  <c r="Y40" i="6"/>
  <c r="O41" i="6"/>
  <c r="Y41" i="6"/>
  <c r="O42" i="6"/>
  <c r="Y42" i="6"/>
  <c r="O43" i="6"/>
  <c r="Y43" i="6"/>
  <c r="O44" i="6"/>
  <c r="Y44" i="6"/>
  <c r="O45" i="6"/>
  <c r="Y45" i="6"/>
  <c r="O46" i="6"/>
  <c r="Y46" i="6"/>
  <c r="O47" i="6"/>
  <c r="Y47" i="6"/>
  <c r="O48" i="6"/>
  <c r="Y48" i="6"/>
  <c r="O49" i="6"/>
  <c r="Y49" i="6"/>
  <c r="O50" i="6"/>
  <c r="Y50" i="6"/>
  <c r="O51" i="6"/>
  <c r="D10" i="5"/>
  <c r="D9" i="5" s="1"/>
  <c r="E10" i="5"/>
  <c r="F10" i="5"/>
  <c r="G10" i="5"/>
  <c r="H10" i="5"/>
  <c r="H9" i="5" s="1"/>
  <c r="I10" i="5"/>
  <c r="J10" i="5"/>
  <c r="K10" i="5"/>
  <c r="L10" i="5"/>
  <c r="L9" i="5" s="1"/>
  <c r="M10" i="5"/>
  <c r="N10" i="5"/>
  <c r="O10" i="5"/>
  <c r="P10" i="5"/>
  <c r="P9" i="5" s="1"/>
  <c r="Q10" i="5"/>
  <c r="R10" i="5"/>
  <c r="S10" i="5"/>
  <c r="T10" i="5"/>
  <c r="T9" i="5" s="1"/>
  <c r="U10" i="5"/>
  <c r="V10" i="5"/>
  <c r="W10" i="5"/>
  <c r="X10" i="5"/>
  <c r="X9" i="5" s="1"/>
  <c r="Y10" i="5"/>
  <c r="Z10" i="5"/>
  <c r="AA10" i="5"/>
  <c r="AE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E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E12" i="5"/>
  <c r="AB13" i="5"/>
  <c r="AB14" i="5"/>
  <c r="AF14" i="5" s="1"/>
  <c r="AB15" i="5"/>
  <c r="AF15" i="5" s="1"/>
  <c r="AB16" i="5"/>
  <c r="AF16" i="5" s="1"/>
  <c r="AB17" i="5"/>
  <c r="AF17" i="5" s="1"/>
  <c r="AB18" i="5"/>
  <c r="AF18" i="5" s="1"/>
  <c r="AB19" i="5"/>
  <c r="AF19" i="5" s="1"/>
  <c r="AB20" i="5"/>
  <c r="AF20" i="5" s="1"/>
  <c r="AB21" i="5"/>
  <c r="AF21" i="5" s="1"/>
  <c r="AB22" i="5"/>
  <c r="AF22" i="5" s="1"/>
  <c r="AB23" i="5"/>
  <c r="AF23" i="5" s="1"/>
  <c r="AB24" i="5"/>
  <c r="AF24" i="5" s="1"/>
  <c r="AB25" i="5"/>
  <c r="AF25" i="5" s="1"/>
  <c r="AB26" i="5"/>
  <c r="AF26" i="5" s="1"/>
  <c r="AB27" i="5"/>
  <c r="AF27" i="5" s="1"/>
  <c r="AB28" i="5"/>
  <c r="AF28" i="5" s="1"/>
  <c r="AB29" i="5"/>
  <c r="AF29" i="5" s="1"/>
  <c r="AB30" i="5"/>
  <c r="AF30" i="5" s="1"/>
  <c r="AB31" i="5"/>
  <c r="AF31" i="5" s="1"/>
  <c r="AB32" i="5"/>
  <c r="AF32" i="5" s="1"/>
  <c r="AB33" i="5"/>
  <c r="AF33" i="5" s="1"/>
  <c r="AB34" i="5"/>
  <c r="AF34" i="5" s="1"/>
  <c r="AB35" i="5"/>
  <c r="AF35" i="5" s="1"/>
  <c r="AB36" i="5"/>
  <c r="AF36" i="5" s="1"/>
  <c r="AB37" i="5"/>
  <c r="AF37" i="5" s="1"/>
  <c r="AB38" i="5"/>
  <c r="AF38" i="5" s="1"/>
  <c r="AB39" i="5"/>
  <c r="AF39" i="5" s="1"/>
  <c r="AB40" i="5"/>
  <c r="AF40" i="5" s="1"/>
  <c r="AB41" i="5"/>
  <c r="AF41" i="5" s="1"/>
  <c r="AB42" i="5"/>
  <c r="AF42" i="5" s="1"/>
  <c r="AB43" i="5"/>
  <c r="AF43" i="5" s="1"/>
  <c r="AB44" i="5"/>
  <c r="AF44" i="5" s="1"/>
  <c r="AB45" i="5"/>
  <c r="AF45" i="5" s="1"/>
  <c r="AB46" i="5"/>
  <c r="AF46" i="5" s="1"/>
  <c r="AB47" i="5"/>
  <c r="AF47" i="5" s="1"/>
  <c r="AB48" i="5"/>
  <c r="AF48" i="5" s="1"/>
  <c r="AB49" i="5"/>
  <c r="AF49" i="5" s="1"/>
  <c r="AB50" i="5"/>
  <c r="AF50" i="5" s="1"/>
  <c r="AB51" i="5"/>
  <c r="AF51" i="5" s="1"/>
  <c r="AB52" i="5"/>
  <c r="AB53" i="5"/>
  <c r="AF53" i="5" s="1"/>
  <c r="AB54" i="5"/>
  <c r="AF54" i="5" s="1"/>
  <c r="AB55" i="5"/>
  <c r="AF55" i="5" s="1"/>
  <c r="AB56" i="5"/>
  <c r="AF56" i="5" s="1"/>
  <c r="AB57" i="5"/>
  <c r="AF57" i="5" s="1"/>
  <c r="AB58" i="5"/>
  <c r="AF58" i="5" s="1"/>
  <c r="AB59" i="5"/>
  <c r="AF59" i="5" s="1"/>
  <c r="AB60" i="5"/>
  <c r="AF60" i="5" s="1"/>
  <c r="AB61" i="5"/>
  <c r="AF61" i="5" s="1"/>
  <c r="AB62" i="5"/>
  <c r="AF62" i="5" s="1"/>
  <c r="AB63" i="5"/>
  <c r="AF63" i="5" s="1"/>
  <c r="AB64" i="5"/>
  <c r="AF64" i="5" s="1"/>
  <c r="AB65" i="5"/>
  <c r="AF65" i="5" s="1"/>
  <c r="AB66" i="5"/>
  <c r="AF66" i="5" s="1"/>
  <c r="AB67" i="5"/>
  <c r="AF67" i="5" s="1"/>
  <c r="AB68" i="5"/>
  <c r="AF68" i="5" s="1"/>
  <c r="AB69" i="5"/>
  <c r="AF69" i="5" s="1"/>
  <c r="AB70" i="5"/>
  <c r="AF70" i="5" s="1"/>
  <c r="AB71" i="5"/>
  <c r="AF71" i="5"/>
  <c r="AB72" i="5"/>
  <c r="AF72" i="5"/>
  <c r="AB73" i="5"/>
  <c r="AF73" i="5"/>
  <c r="AB74" i="5"/>
  <c r="AF74" i="5"/>
  <c r="AB75" i="5"/>
  <c r="AF75" i="5"/>
  <c r="AB76" i="5"/>
  <c r="AF76" i="5"/>
  <c r="F10" i="4"/>
  <c r="F11" i="4"/>
  <c r="F12" i="4"/>
  <c r="F13" i="4"/>
  <c r="F28" i="4" s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28" i="4"/>
  <c r="G28" i="4"/>
  <c r="H28" i="4"/>
  <c r="G37" i="4"/>
  <c r="H37" i="4"/>
  <c r="F38" i="4"/>
  <c r="F39" i="4"/>
  <c r="F40" i="4"/>
  <c r="F7" i="3"/>
  <c r="G7" i="3"/>
  <c r="H7" i="3"/>
  <c r="I7" i="3"/>
  <c r="J7" i="3"/>
  <c r="K7" i="3"/>
  <c r="L7" i="3"/>
  <c r="M7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F28" i="3"/>
  <c r="G28" i="3"/>
  <c r="H28" i="3"/>
  <c r="I28" i="3"/>
  <c r="J28" i="3"/>
  <c r="K28" i="3"/>
  <c r="L28" i="3"/>
  <c r="M28" i="3"/>
  <c r="E29" i="3"/>
  <c r="E30" i="3"/>
  <c r="E31" i="3"/>
  <c r="E32" i="3"/>
  <c r="E34" i="3"/>
  <c r="E35" i="3"/>
  <c r="E36" i="3"/>
  <c r="E37" i="3"/>
  <c r="E38" i="3"/>
  <c r="E39" i="3"/>
  <c r="E40" i="3"/>
  <c r="E41" i="3"/>
  <c r="E42" i="3"/>
  <c r="E43" i="3"/>
  <c r="E44" i="3"/>
  <c r="E6" i="2"/>
  <c r="F6" i="2" s="1"/>
  <c r="E7" i="2"/>
  <c r="F7" i="2" s="1"/>
  <c r="E8" i="2"/>
  <c r="F8" i="2" s="1"/>
  <c r="E9" i="2"/>
  <c r="F9" i="2" s="1"/>
  <c r="E10" i="2"/>
  <c r="F10" i="2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/>
  <c r="E32" i="2"/>
  <c r="F32" i="2" s="1"/>
  <c r="E33" i="2"/>
  <c r="F33" i="2"/>
  <c r="E34" i="2"/>
  <c r="F34" i="2"/>
  <c r="E35" i="2"/>
  <c r="F35" i="2"/>
  <c r="E36" i="2"/>
  <c r="F36" i="2" s="1"/>
  <c r="E37" i="2"/>
  <c r="F37" i="2"/>
  <c r="E38" i="2"/>
  <c r="F38" i="2"/>
  <c r="E39" i="2"/>
  <c r="F39" i="2"/>
  <c r="E40" i="2"/>
  <c r="F40" i="2"/>
  <c r="E41" i="2"/>
  <c r="F41" i="2"/>
  <c r="C42" i="2"/>
  <c r="E42" i="2" s="1"/>
  <c r="D42" i="2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D32" i="1"/>
  <c r="E32" i="1"/>
  <c r="E47" i="1" s="1"/>
  <c r="E54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/>
  <c r="F45" i="1"/>
  <c r="G45" i="1" s="1"/>
  <c r="D46" i="1"/>
  <c r="F46" i="1" s="1"/>
  <c r="G46" i="1" s="1"/>
  <c r="F48" i="1"/>
  <c r="G48" i="1" s="1"/>
  <c r="F49" i="1"/>
  <c r="G49" i="1" s="1"/>
  <c r="F50" i="1"/>
  <c r="G50" i="1" s="1"/>
  <c r="F51" i="1"/>
  <c r="G51" i="1" s="1"/>
  <c r="F52" i="1"/>
  <c r="G52" i="1" s="1"/>
  <c r="D53" i="1"/>
  <c r="E53" i="1"/>
  <c r="F32" i="1" l="1"/>
  <c r="G32" i="1" s="1"/>
  <c r="L45" i="3"/>
  <c r="F45" i="3"/>
  <c r="F37" i="4"/>
  <c r="V9" i="5"/>
  <c r="J9" i="5"/>
  <c r="F5" i="6"/>
  <c r="M5" i="6"/>
  <c r="G5" i="6"/>
  <c r="F53" i="1"/>
  <c r="G53" i="1" s="1"/>
  <c r="J45" i="3"/>
  <c r="Z9" i="5"/>
  <c r="N9" i="5"/>
  <c r="O8" i="6"/>
  <c r="O5" i="6" s="1"/>
  <c r="O6" i="6"/>
  <c r="L5" i="6"/>
  <c r="F42" i="2"/>
  <c r="K5" i="6"/>
  <c r="E5" i="6"/>
  <c r="R9" i="5"/>
  <c r="F9" i="5"/>
  <c r="O7" i="6"/>
  <c r="D5" i="6"/>
  <c r="N5" i="6"/>
  <c r="P5" i="6"/>
  <c r="I5" i="6"/>
  <c r="C5" i="6"/>
  <c r="M45" i="3"/>
  <c r="I45" i="3"/>
  <c r="K45" i="3"/>
  <c r="E33" i="3"/>
  <c r="E28" i="3" s="1"/>
  <c r="E11" i="3"/>
  <c r="E7" i="3" s="1"/>
  <c r="H45" i="3"/>
  <c r="G45" i="3"/>
  <c r="AB12" i="5"/>
  <c r="AF12" i="5" s="1"/>
  <c r="AF52" i="5"/>
  <c r="AE9" i="5"/>
  <c r="D47" i="1"/>
  <c r="AB10" i="5"/>
  <c r="AF13" i="5"/>
  <c r="AB11" i="5"/>
  <c r="AF11" i="5" s="1"/>
  <c r="AA9" i="5"/>
  <c r="Y9" i="5"/>
  <c r="W9" i="5"/>
  <c r="U9" i="5"/>
  <c r="S9" i="5"/>
  <c r="Q9" i="5"/>
  <c r="O9" i="5"/>
  <c r="M9" i="5"/>
  <c r="K9" i="5"/>
  <c r="I9" i="5"/>
  <c r="G9" i="5"/>
  <c r="E9" i="5"/>
  <c r="E45" i="3" l="1"/>
  <c r="F47" i="1"/>
  <c r="D54" i="1"/>
  <c r="G47" i="1"/>
  <c r="AB9" i="5"/>
  <c r="AF9" i="5" s="1"/>
  <c r="AF10" i="5"/>
  <c r="F54" i="1" l="1"/>
  <c r="G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同意状況一覧　原稿の表5より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2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同意本とあわせるため-0.1した。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同意等状況一覧　原稿の表２３より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" authorId="0" shapeId="0" xr:uid="{00000000-0006-0000-04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本表は、決算統計データからコピペした。（財政係より入手）</t>
        </r>
      </text>
    </comment>
    <comment ref="C4" authorId="0" shapeId="0" xr:uid="{00000000-0006-0000-04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決算本３３表からコピペ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500-00000100000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10月財政事情ヒア
団体への指摘事項（地方債ライン）フォルダ⇒団体別指摘事項ファイル　
⇒○（年度）決算　公営企業シートを　財政事情ヒアシートにコピペ（公営企業決算２４表）東京都:
</t>
        </r>
      </text>
    </comment>
  </commentList>
</comments>
</file>

<file path=xl/sharedStrings.xml><?xml version="1.0" encoding="utf-8"?>
<sst xmlns="http://schemas.openxmlformats.org/spreadsheetml/2006/main" count="639" uniqueCount="517">
  <si>
    <t>総 合 計</t>
  </si>
  <si>
    <t>一部事務組合 計</t>
    <rPh sb="0" eb="2">
      <t>イチブ</t>
    </rPh>
    <rPh sb="2" eb="4">
      <t>ジム</t>
    </rPh>
    <rPh sb="4" eb="6">
      <t>クミアイ</t>
    </rPh>
    <phoneticPr fontId="4"/>
  </si>
  <si>
    <t>浅川清流環境組合</t>
    <rPh sb="0" eb="2">
      <t>アサカワ</t>
    </rPh>
    <rPh sb="2" eb="4">
      <t>セイリュウ</t>
    </rPh>
    <rPh sb="4" eb="6">
      <t>カンキョウ</t>
    </rPh>
    <rPh sb="6" eb="8">
      <t>クミアイ</t>
    </rPh>
    <phoneticPr fontId="9"/>
  </si>
  <si>
    <t>福生病院組合</t>
    <phoneticPr fontId="10"/>
  </si>
  <si>
    <t>阿伎留病院企業団</t>
    <rPh sb="5" eb="7">
      <t>キギョウ</t>
    </rPh>
    <rPh sb="7" eb="8">
      <t>ダン</t>
    </rPh>
    <phoneticPr fontId="10"/>
  </si>
  <si>
    <t>西秋川衛生組合</t>
    <phoneticPr fontId="10"/>
  </si>
  <si>
    <t>小平・村山・大和衛生組合</t>
    <phoneticPr fontId="10"/>
  </si>
  <si>
    <t>市町村計</t>
  </si>
  <si>
    <t>町 村 計</t>
  </si>
  <si>
    <t xml:space="preserve">小笠原村 </t>
    <phoneticPr fontId="10"/>
  </si>
  <si>
    <t>青ヶ島村</t>
    <phoneticPr fontId="10"/>
  </si>
  <si>
    <t xml:space="preserve">八丈町 </t>
    <phoneticPr fontId="10"/>
  </si>
  <si>
    <t xml:space="preserve">御蔵島村 </t>
    <phoneticPr fontId="10"/>
  </si>
  <si>
    <t xml:space="preserve">三宅村 </t>
    <phoneticPr fontId="10"/>
  </si>
  <si>
    <t>神津島村</t>
    <phoneticPr fontId="10"/>
  </si>
  <si>
    <t xml:space="preserve">新島村 </t>
    <phoneticPr fontId="10"/>
  </si>
  <si>
    <t xml:space="preserve">利島村 </t>
    <phoneticPr fontId="10"/>
  </si>
  <si>
    <t xml:space="preserve">大島町 </t>
    <phoneticPr fontId="10"/>
  </si>
  <si>
    <t xml:space="preserve">奥多摩町 </t>
    <phoneticPr fontId="10"/>
  </si>
  <si>
    <t xml:space="preserve">檜原村 </t>
    <phoneticPr fontId="10"/>
  </si>
  <si>
    <t xml:space="preserve">日の出町 </t>
    <phoneticPr fontId="10"/>
  </si>
  <si>
    <t xml:space="preserve">瑞穂町 </t>
    <phoneticPr fontId="10"/>
  </si>
  <si>
    <t>市    計</t>
  </si>
  <si>
    <t>西東京市</t>
    <rPh sb="0" eb="3">
      <t>ニシトウキョウ</t>
    </rPh>
    <rPh sb="3" eb="4">
      <t>シ</t>
    </rPh>
    <phoneticPr fontId="10"/>
  </si>
  <si>
    <t xml:space="preserve">あきる野市 </t>
    <phoneticPr fontId="10"/>
  </si>
  <si>
    <t xml:space="preserve">羽村市 </t>
    <phoneticPr fontId="10"/>
  </si>
  <si>
    <t>稲城市</t>
    <phoneticPr fontId="10"/>
  </si>
  <si>
    <t xml:space="preserve">多摩市 </t>
    <phoneticPr fontId="10"/>
  </si>
  <si>
    <t>武蔵村山市</t>
    <phoneticPr fontId="10"/>
  </si>
  <si>
    <t>東久留米市</t>
    <phoneticPr fontId="10"/>
  </si>
  <si>
    <t xml:space="preserve">清瀬市 </t>
    <phoneticPr fontId="10"/>
  </si>
  <si>
    <t xml:space="preserve">東大和市 </t>
    <phoneticPr fontId="10"/>
  </si>
  <si>
    <t xml:space="preserve">狛江市 </t>
    <phoneticPr fontId="10"/>
  </si>
  <si>
    <t xml:space="preserve">福生市 </t>
    <phoneticPr fontId="10"/>
  </si>
  <si>
    <t xml:space="preserve">国立市 </t>
    <phoneticPr fontId="10"/>
  </si>
  <si>
    <t xml:space="preserve">国分寺市 </t>
    <phoneticPr fontId="10"/>
  </si>
  <si>
    <t xml:space="preserve">東村山市 </t>
    <phoneticPr fontId="10"/>
  </si>
  <si>
    <t xml:space="preserve">日野市 </t>
    <phoneticPr fontId="10"/>
  </si>
  <si>
    <t xml:space="preserve">小平市 </t>
    <phoneticPr fontId="10"/>
  </si>
  <si>
    <t xml:space="preserve">小金井市 </t>
    <phoneticPr fontId="10"/>
  </si>
  <si>
    <t>町田市</t>
    <phoneticPr fontId="10"/>
  </si>
  <si>
    <t xml:space="preserve">調布市 </t>
    <phoneticPr fontId="10"/>
  </si>
  <si>
    <t>昭島市</t>
    <phoneticPr fontId="10"/>
  </si>
  <si>
    <t>府中市</t>
    <phoneticPr fontId="10"/>
  </si>
  <si>
    <t xml:space="preserve">青梅市 </t>
    <phoneticPr fontId="10"/>
  </si>
  <si>
    <t xml:space="preserve">三鷹市 </t>
    <phoneticPr fontId="10"/>
  </si>
  <si>
    <t xml:space="preserve">武蔵野市 </t>
    <phoneticPr fontId="10"/>
  </si>
  <si>
    <t>立川市</t>
    <rPh sb="0" eb="2">
      <t>タチカワ</t>
    </rPh>
    <rPh sb="2" eb="3">
      <t>シ</t>
    </rPh>
    <phoneticPr fontId="10"/>
  </si>
  <si>
    <t xml:space="preserve">八王子市 </t>
    <phoneticPr fontId="10"/>
  </si>
  <si>
    <t>C/B</t>
    <phoneticPr fontId="12"/>
  </si>
  <si>
    <t>C=A-B</t>
    <phoneticPr fontId="10"/>
  </si>
  <si>
    <t>B</t>
    <phoneticPr fontId="10"/>
  </si>
  <si>
    <t>A</t>
    <phoneticPr fontId="10"/>
  </si>
  <si>
    <t>団体名</t>
  </si>
  <si>
    <t>増減率</t>
    <phoneticPr fontId="12"/>
  </si>
  <si>
    <t xml:space="preserve"> 増　減</t>
    <phoneticPr fontId="10"/>
  </si>
  <si>
    <t>同意等額</t>
    <rPh sb="0" eb="3">
      <t>ドウイトウ</t>
    </rPh>
    <rPh sb="3" eb="4">
      <t>ガク</t>
    </rPh>
    <phoneticPr fontId="10"/>
  </si>
  <si>
    <t xml:space="preserve">            　　　(単位：百万円、％)</t>
    <rPh sb="19" eb="21">
      <t>ヒャクマン</t>
    </rPh>
    <phoneticPr fontId="12"/>
  </si>
  <si>
    <t>（５）　市町村債及び区市町村振興基金（市町村分）</t>
    <phoneticPr fontId="9"/>
  </si>
  <si>
    <t>合    　　　　 計</t>
    <phoneticPr fontId="10"/>
  </si>
  <si>
    <t>借換債（公的資金補償金免除繰上償還）</t>
    <phoneticPr fontId="10"/>
  </si>
  <si>
    <t>借換債（通常分）</t>
    <rPh sb="4" eb="6">
      <t>ツウジョウ</t>
    </rPh>
    <rPh sb="6" eb="7">
      <t>ブン</t>
    </rPh>
    <phoneticPr fontId="10"/>
  </si>
  <si>
    <t>減収補塡債</t>
    <rPh sb="1" eb="2">
      <t>オサム</t>
    </rPh>
    <rPh sb="3" eb="4">
      <t>ウズ</t>
    </rPh>
    <phoneticPr fontId="10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</si>
  <si>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10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</si>
  <si>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10"/>
  </si>
  <si>
    <t>臨時財政対策債</t>
    <phoneticPr fontId="10"/>
  </si>
  <si>
    <t>特定被災地方公共団体借換債</t>
    <phoneticPr fontId="10"/>
  </si>
  <si>
    <t>被災施設借換債</t>
    <phoneticPr fontId="10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</si>
  <si>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10"/>
  </si>
  <si>
    <t>その他の地方債</t>
    <rPh sb="2" eb="3">
      <t>タ</t>
    </rPh>
    <rPh sb="4" eb="6">
      <t>チホウ</t>
    </rPh>
    <rPh sb="6" eb="7">
      <t>サイ</t>
    </rPh>
    <phoneticPr fontId="10"/>
  </si>
  <si>
    <t>観光その他事業</t>
    <rPh sb="0" eb="2">
      <t>カンコウ</t>
    </rPh>
    <rPh sb="4" eb="5">
      <t>タ</t>
    </rPh>
    <phoneticPr fontId="10"/>
  </si>
  <si>
    <t>下水道事業</t>
    <phoneticPr fontId="10"/>
  </si>
  <si>
    <t>地域開発事業</t>
    <phoneticPr fontId="10"/>
  </si>
  <si>
    <t>病院事業・介護サービス事業</t>
    <phoneticPr fontId="10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</si>
  <si>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10"/>
  </si>
  <si>
    <t>水道事業（上水道事業）</t>
    <rPh sb="5" eb="6">
      <t>ウエ</t>
    </rPh>
    <rPh sb="6" eb="8">
      <t>スイドウ</t>
    </rPh>
    <rPh sb="8" eb="10">
      <t>ジギョウ</t>
    </rPh>
    <phoneticPr fontId="10"/>
  </si>
  <si>
    <t xml:space="preserve"> 公 営 企 業 債</t>
    <phoneticPr fontId="10"/>
  </si>
  <si>
    <t>公共用地先行取得等事業</t>
    <phoneticPr fontId="10"/>
  </si>
  <si>
    <t>辺地及び過疎対策事業</t>
    <phoneticPr fontId="10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</si>
  <si>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10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</si>
  <si>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10"/>
  </si>
  <si>
    <t>一般単独（地方道路等整備事業）</t>
    <phoneticPr fontId="10"/>
  </si>
  <si>
    <t>一般単独（防災対策事業）</t>
    <rPh sb="0" eb="2">
      <t>ジギョウ</t>
    </rPh>
    <rPh sb="5" eb="7">
      <t>ボウサイ</t>
    </rPh>
    <phoneticPr fontId="10"/>
  </si>
  <si>
    <t>一般単独（地域活性化事業）</t>
    <rPh sb="0" eb="2">
      <t>ジギョウ</t>
    </rPh>
    <rPh sb="5" eb="6">
      <t>チ</t>
    </rPh>
    <rPh sb="6" eb="7">
      <t>イキ</t>
    </rPh>
    <phoneticPr fontId="10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</si>
  <si>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10"/>
  </si>
  <si>
    <t>一般単独（一般事業・一般分）</t>
    <rPh sb="0" eb="2">
      <t>ジギョウ</t>
    </rPh>
    <rPh sb="10" eb="12">
      <t>イッパン</t>
    </rPh>
    <rPh sb="12" eb="13">
      <t>ブン</t>
    </rPh>
    <phoneticPr fontId="10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</si>
  <si>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12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</si>
  <si>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12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</si>
  <si>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12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</si>
  <si>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12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</si>
  <si>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12"/>
  </si>
  <si>
    <t>全国防災事業</t>
    <rPh sb="0" eb="2">
      <t>ゼンコク</t>
    </rPh>
    <rPh sb="2" eb="4">
      <t>ボウサイ</t>
    </rPh>
    <rPh sb="4" eb="6">
      <t>ジギョウ</t>
    </rPh>
    <phoneticPr fontId="12"/>
  </si>
  <si>
    <t>災害復旧事業</t>
    <phoneticPr fontId="10"/>
  </si>
  <si>
    <t>公営住宅建設事業</t>
    <phoneticPr fontId="10"/>
  </si>
  <si>
    <t>公共事業等</t>
    <rPh sb="4" eb="5">
      <t>トウ</t>
    </rPh>
    <phoneticPr fontId="10"/>
  </si>
  <si>
    <t xml:space="preserve"> 一 般 会 計 債</t>
    <phoneticPr fontId="10"/>
  </si>
  <si>
    <t>C/B</t>
    <phoneticPr fontId="10"/>
  </si>
  <si>
    <t>事  業  債</t>
    <phoneticPr fontId="10"/>
  </si>
  <si>
    <t xml:space="preserve"> 増減率</t>
  </si>
  <si>
    <t>増  減</t>
  </si>
  <si>
    <t>同意等額</t>
    <rPh sb="0" eb="2">
      <t>ドウイ</t>
    </rPh>
    <rPh sb="2" eb="3">
      <t>トウ</t>
    </rPh>
    <rPh sb="3" eb="4">
      <t>ガク</t>
    </rPh>
    <phoneticPr fontId="9"/>
  </si>
  <si>
    <t xml:space="preserve">                 (単位：百万円、％)</t>
    <phoneticPr fontId="10"/>
  </si>
  <si>
    <t>合計</t>
    <phoneticPr fontId="10"/>
  </si>
  <si>
    <t>８  借換債（通常分）</t>
    <rPh sb="3" eb="5">
      <t>カリカ</t>
    </rPh>
    <phoneticPr fontId="17"/>
  </si>
  <si>
    <t>７  減収補塡債</t>
    <rPh sb="4" eb="5">
      <t>シュウ</t>
    </rPh>
    <rPh sb="6" eb="7">
      <t>ウズ</t>
    </rPh>
    <phoneticPr fontId="17"/>
  </si>
  <si>
    <t>６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17"/>
  </si>
  <si>
    <t>５  退職手当債</t>
    <rPh sb="3" eb="5">
      <t>タイショク</t>
    </rPh>
    <rPh sb="5" eb="7">
      <t>テアテ</t>
    </rPh>
    <rPh sb="7" eb="8">
      <t>サイ</t>
    </rPh>
    <phoneticPr fontId="17"/>
  </si>
  <si>
    <t>４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17"/>
  </si>
  <si>
    <t>３　被災施設借換債</t>
    <rPh sb="2" eb="4">
      <t>ヒサイ</t>
    </rPh>
    <rPh sb="4" eb="6">
      <t>シセツ</t>
    </rPh>
    <rPh sb="6" eb="8">
      <t>カリカエ</t>
    </rPh>
    <rPh sb="8" eb="9">
      <t>サイ</t>
    </rPh>
    <phoneticPr fontId="17"/>
  </si>
  <si>
    <t>(６)観光その他事業</t>
    <rPh sb="3" eb="5">
      <t>カンコウ</t>
    </rPh>
    <rPh sb="7" eb="8">
      <t>タ</t>
    </rPh>
    <phoneticPr fontId="10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</si>
  <si>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10"/>
  </si>
  <si>
    <t>ウ　流域下水道</t>
    <rPh sb="2" eb="4">
      <t>リュウイキ</t>
    </rPh>
    <rPh sb="4" eb="7">
      <t>ゲスイドウ</t>
    </rPh>
    <phoneticPr fontId="10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</si>
  <si>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10"/>
  </si>
  <si>
    <t>ア　公共下水道</t>
    <rPh sb="2" eb="4">
      <t>コウキョウ</t>
    </rPh>
    <rPh sb="4" eb="7">
      <t>ゲスイドウ</t>
    </rPh>
    <phoneticPr fontId="10"/>
  </si>
  <si>
    <t>(５)下水道事業</t>
    <phoneticPr fontId="10"/>
  </si>
  <si>
    <t>(４)地域開発事業</t>
    <phoneticPr fontId="10"/>
  </si>
  <si>
    <t>(３)病院事業・介護サービス事業</t>
    <rPh sb="5" eb="7">
      <t>ジギョウ</t>
    </rPh>
    <phoneticPr fontId="10"/>
  </si>
  <si>
    <t>(２)簡易水道事業</t>
  </si>
  <si>
    <t>(１)上水道事業</t>
  </si>
  <si>
    <t>２　公営企業債</t>
    <phoneticPr fontId="10"/>
  </si>
  <si>
    <t>(８)公共用地先行取得等事業</t>
  </si>
  <si>
    <t>(７)公共用地先行取得等事業</t>
    <phoneticPr fontId="10"/>
  </si>
  <si>
    <t>(７)辺地及び過疎対策事業</t>
  </si>
  <si>
    <t>(６)辺地及び過疎対策事業</t>
    <phoneticPr fontId="10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</si>
  <si>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2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</si>
  <si>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7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</si>
  <si>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2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</si>
  <si>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7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</si>
  <si>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0"/>
  </si>
  <si>
    <t>ウ　防災対策事業</t>
    <rPh sb="2" eb="4">
      <t>ボウサイ</t>
    </rPh>
    <rPh sb="4" eb="6">
      <t>タイサク</t>
    </rPh>
    <rPh sb="6" eb="8">
      <t>ジギョウ</t>
    </rPh>
    <phoneticPr fontId="17"/>
  </si>
  <si>
    <t>ウ　防災対策事業</t>
    <rPh sb="2" eb="4">
      <t>ボウサイ</t>
    </rPh>
    <rPh sb="4" eb="6">
      <t>タイサク</t>
    </rPh>
    <rPh sb="6" eb="8">
      <t>ジギョウ</t>
    </rPh>
    <phoneticPr fontId="10"/>
  </si>
  <si>
    <t>イ　地域活性化事業</t>
    <rPh sb="2" eb="4">
      <t>チイキ</t>
    </rPh>
    <rPh sb="4" eb="7">
      <t>カッセイカ</t>
    </rPh>
    <rPh sb="7" eb="9">
      <t>ジギョウ</t>
    </rPh>
    <phoneticPr fontId="17"/>
  </si>
  <si>
    <t>イ　地域活性化事業</t>
    <rPh sb="2" eb="4">
      <t>チイキ</t>
    </rPh>
    <rPh sb="4" eb="7">
      <t>カッセイカ</t>
    </rPh>
    <rPh sb="7" eb="9">
      <t>ジギョウ</t>
    </rPh>
    <phoneticPr fontId="10"/>
  </si>
  <si>
    <t>ア　一般事業</t>
  </si>
  <si>
    <t>ア　一般事業</t>
    <phoneticPr fontId="10"/>
  </si>
  <si>
    <t>(６)一般単独事業</t>
  </si>
  <si>
    <t>(５)一般単独事業</t>
    <phoneticPr fontId="10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</si>
  <si>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7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</si>
  <si>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0"/>
  </si>
  <si>
    <t>エ　一般補助施設整備等事業</t>
    <rPh sb="2" eb="11">
      <t>イッパンホジョシセツセイビナド</t>
    </rPh>
    <rPh sb="11" eb="13">
      <t>ジギョウ</t>
    </rPh>
    <phoneticPr fontId="17"/>
  </si>
  <si>
    <t>エ　一般補助施設整備等事業</t>
    <rPh sb="2" eb="11">
      <t>イッパンホジョシセツセイビナド</t>
    </rPh>
    <rPh sb="11" eb="13">
      <t>ジギョウ</t>
    </rPh>
    <phoneticPr fontId="10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</si>
  <si>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17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</si>
  <si>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10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</si>
  <si>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7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</si>
  <si>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0"/>
  </si>
  <si>
    <t>(ⅱ)　用地取得</t>
  </si>
  <si>
    <t>(ⅱ)　用地取得</t>
    <phoneticPr fontId="10"/>
  </si>
  <si>
    <t>(ⅰ)　施設整備</t>
    <rPh sb="4" eb="6">
      <t>シセツ</t>
    </rPh>
    <rPh sb="6" eb="8">
      <t>セイビ</t>
    </rPh>
    <phoneticPr fontId="17"/>
  </si>
  <si>
    <t>(ⅰ)　施設整備</t>
    <rPh sb="4" eb="6">
      <t>シセツ</t>
    </rPh>
    <rPh sb="6" eb="8">
      <t>セイビ</t>
    </rPh>
    <phoneticPr fontId="10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</si>
  <si>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17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</si>
  <si>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10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</si>
  <si>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17"/>
  </si>
  <si>
    <t>(４)教育・福祉施設等整備事業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10"/>
  </si>
  <si>
    <t>(３)災害復旧事業</t>
  </si>
  <si>
    <t>(２)公営住宅建設事業</t>
  </si>
  <si>
    <t>(１)公共事業等</t>
    <rPh sb="7" eb="8">
      <t>トウ</t>
    </rPh>
    <phoneticPr fontId="17"/>
  </si>
  <si>
    <t>(１)公共事業等</t>
    <rPh sb="7" eb="8">
      <t>トウ</t>
    </rPh>
    <phoneticPr fontId="10"/>
  </si>
  <si>
    <t>１　一般会計債</t>
    <phoneticPr fontId="10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</si>
  <si>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10"/>
  </si>
  <si>
    <t>市場公募</t>
    <rPh sb="0" eb="2">
      <t>シジョウ</t>
    </rPh>
    <rPh sb="2" eb="4">
      <t>コウボ</t>
    </rPh>
    <phoneticPr fontId="10"/>
  </si>
  <si>
    <t>銀行等</t>
    <rPh sb="0" eb="2">
      <t>ギンコウ</t>
    </rPh>
    <rPh sb="2" eb="3">
      <t>トウ</t>
    </rPh>
    <phoneticPr fontId="10"/>
  </si>
  <si>
    <t>振興協会</t>
    <rPh sb="0" eb="2">
      <t>シンコウ</t>
    </rPh>
    <rPh sb="2" eb="4">
      <t>キョウカイ</t>
    </rPh>
    <phoneticPr fontId="10"/>
  </si>
  <si>
    <t>市有物件</t>
    <rPh sb="0" eb="2">
      <t>シユウ</t>
    </rPh>
    <rPh sb="2" eb="4">
      <t>ブッケン</t>
    </rPh>
    <phoneticPr fontId="10"/>
  </si>
  <si>
    <t>職員共済</t>
    <rPh sb="0" eb="2">
      <t>ショクイン</t>
    </rPh>
    <rPh sb="2" eb="4">
      <t>キョウサイ</t>
    </rPh>
    <phoneticPr fontId="10"/>
  </si>
  <si>
    <t>機構</t>
    <rPh sb="0" eb="2">
      <t>キコウ</t>
    </rPh>
    <phoneticPr fontId="10"/>
  </si>
  <si>
    <t>財政融資</t>
    <rPh sb="0" eb="2">
      <t>ザイセイ</t>
    </rPh>
    <rPh sb="2" eb="4">
      <t>ユウシ</t>
    </rPh>
    <phoneticPr fontId="10"/>
  </si>
  <si>
    <t>事業債</t>
    <phoneticPr fontId="10"/>
  </si>
  <si>
    <t>資金区分</t>
    <rPh sb="0" eb="1">
      <t>シ</t>
    </rPh>
    <rPh sb="1" eb="2">
      <t>キン</t>
    </rPh>
    <rPh sb="2" eb="4">
      <t>クブン</t>
    </rPh>
    <phoneticPr fontId="10"/>
  </si>
  <si>
    <t>同意等額</t>
    <rPh sb="0" eb="2">
      <t>ドウイ</t>
    </rPh>
    <rPh sb="2" eb="3">
      <t>トウ</t>
    </rPh>
    <rPh sb="3" eb="4">
      <t>ガク</t>
    </rPh>
    <phoneticPr fontId="10"/>
  </si>
  <si>
    <t>資金区分</t>
    <rPh sb="0" eb="2">
      <t>シキン</t>
    </rPh>
    <rPh sb="2" eb="4">
      <t>クブン</t>
    </rPh>
    <phoneticPr fontId="10"/>
  </si>
  <si>
    <t>(単位：百万円）</t>
    <phoneticPr fontId="10"/>
  </si>
  <si>
    <t>ウ　平成３０年度市町村債事業別資金調</t>
    <rPh sb="2" eb="4">
      <t>ヘイセイ</t>
    </rPh>
    <rPh sb="6" eb="8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シキン</t>
    </rPh>
    <rPh sb="17" eb="18">
      <t>シラ</t>
    </rPh>
    <phoneticPr fontId="10"/>
  </si>
  <si>
    <t>組合計</t>
    <rPh sb="0" eb="2">
      <t>クミアイ</t>
    </rPh>
    <rPh sb="2" eb="3">
      <t>ケイ</t>
    </rPh>
    <phoneticPr fontId="10"/>
  </si>
  <si>
    <t>町村計</t>
    <rPh sb="0" eb="2">
      <t>チョウソン</t>
    </rPh>
    <rPh sb="2" eb="3">
      <t>ケイ</t>
    </rPh>
    <phoneticPr fontId="10"/>
  </si>
  <si>
    <t>市計</t>
    <rPh sb="0" eb="1">
      <t>シ</t>
    </rPh>
    <rPh sb="1" eb="2">
      <t>ケイ</t>
    </rPh>
    <phoneticPr fontId="10"/>
  </si>
  <si>
    <t>市町村組合計</t>
    <rPh sb="0" eb="3">
      <t>シチョウソン</t>
    </rPh>
    <rPh sb="3" eb="5">
      <t>クミアイ</t>
    </rPh>
    <rPh sb="5" eb="6">
      <t>ケイ</t>
    </rPh>
    <phoneticPr fontId="10"/>
  </si>
  <si>
    <t>特別利率分</t>
  </si>
  <si>
    <t>一般利率分</t>
  </si>
  <si>
    <t>貸  付  額</t>
  </si>
  <si>
    <t>団 体 区 分</t>
    <rPh sb="0" eb="1">
      <t>ダン</t>
    </rPh>
    <rPh sb="2" eb="3">
      <t>カラダ</t>
    </rPh>
    <phoneticPr fontId="10"/>
  </si>
  <si>
    <t>（利率別内訳）</t>
    <rPh sb="1" eb="3">
      <t>リリツ</t>
    </rPh>
    <rPh sb="3" eb="4">
      <t>ベツ</t>
    </rPh>
    <rPh sb="4" eb="6">
      <t>ウチワケ</t>
    </rPh>
    <phoneticPr fontId="10"/>
  </si>
  <si>
    <t>（単位：百万円）</t>
    <rPh sb="1" eb="3">
      <t>タンイ</t>
    </rPh>
    <rPh sb="4" eb="6">
      <t>ヒャクマン</t>
    </rPh>
    <rPh sb="6" eb="7">
      <t>エン</t>
    </rPh>
    <phoneticPr fontId="10"/>
  </si>
  <si>
    <t>　Ｂ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10"/>
  </si>
  <si>
    <t>合   計</t>
    <phoneticPr fontId="10"/>
  </si>
  <si>
    <t>そ の 他</t>
  </si>
  <si>
    <t>病    院</t>
  </si>
  <si>
    <t>水    道</t>
  </si>
  <si>
    <t>訳</t>
    <rPh sb="0" eb="1">
      <t>ワケ</t>
    </rPh>
    <phoneticPr fontId="10"/>
  </si>
  <si>
    <t>住宅</t>
    <rPh sb="0" eb="2">
      <t>ジュウタク</t>
    </rPh>
    <phoneticPr fontId="10"/>
  </si>
  <si>
    <t>貸 付 金</t>
  </si>
  <si>
    <t>社会労働</t>
  </si>
  <si>
    <t>文教施設</t>
  </si>
  <si>
    <t>内</t>
    <rPh sb="0" eb="1">
      <t>ウチ</t>
    </rPh>
    <phoneticPr fontId="10"/>
  </si>
  <si>
    <t>駐 輪 場</t>
  </si>
  <si>
    <t>公    園</t>
  </si>
  <si>
    <t>そ の 他</t>
    <phoneticPr fontId="10"/>
  </si>
  <si>
    <t>清掃施設</t>
    <phoneticPr fontId="10"/>
  </si>
  <si>
    <t>流域下水</t>
  </si>
  <si>
    <t>訳</t>
  </si>
  <si>
    <t>公共下水</t>
  </si>
  <si>
    <t>内</t>
  </si>
  <si>
    <t>下 水 道</t>
    <phoneticPr fontId="10"/>
  </si>
  <si>
    <t>消防施設</t>
    <phoneticPr fontId="10"/>
  </si>
  <si>
    <t>福祉施設</t>
    <phoneticPr fontId="10"/>
  </si>
  <si>
    <t>土木施設</t>
    <phoneticPr fontId="10"/>
  </si>
  <si>
    <t>義務教育</t>
    <phoneticPr fontId="10"/>
  </si>
  <si>
    <t>件数</t>
  </si>
  <si>
    <t>事 業 区 分</t>
    <phoneticPr fontId="10"/>
  </si>
  <si>
    <t>　Ａ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10"/>
  </si>
  <si>
    <t>　　　２　東京たま循環組合とは、東京たま広域資源循環組合の略である。</t>
    <rPh sb="5" eb="7">
      <t>トウキョウ</t>
    </rPh>
    <rPh sb="9" eb="11">
      <t>ジュンカン</t>
    </rPh>
    <rPh sb="11" eb="13">
      <t>クミアイ</t>
    </rPh>
    <rPh sb="20" eb="22">
      <t>コウイキ</t>
    </rPh>
    <rPh sb="22" eb="24">
      <t>シゲン</t>
    </rPh>
    <rPh sb="24" eb="26">
      <t>ジュンカン</t>
    </rPh>
    <rPh sb="26" eb="28">
      <t>クミアイ</t>
    </rPh>
    <phoneticPr fontId="10"/>
  </si>
  <si>
    <t>（注）１　島しょ町村事務組合とは、東京都島嶼町村一部事務組合の略である。</t>
    <rPh sb="1" eb="2">
      <t>チュウ</t>
    </rPh>
    <rPh sb="5" eb="6">
      <t>シマ</t>
    </rPh>
    <rPh sb="8" eb="10">
      <t>チョウソン</t>
    </rPh>
    <rPh sb="10" eb="12">
      <t>ジム</t>
    </rPh>
    <rPh sb="12" eb="14">
      <t>クミアイ</t>
    </rPh>
    <rPh sb="17" eb="20">
      <t>トウキョウト</t>
    </rPh>
    <rPh sb="20" eb="21">
      <t>トウショ</t>
    </rPh>
    <rPh sb="22" eb="24">
      <t>チョウソン</t>
    </rPh>
    <rPh sb="24" eb="26">
      <t>イチブ</t>
    </rPh>
    <rPh sb="26" eb="28">
      <t>ジム</t>
    </rPh>
    <rPh sb="28" eb="30">
      <t>クミアイ</t>
    </rPh>
    <rPh sb="31" eb="32">
      <t>リャク</t>
    </rPh>
    <phoneticPr fontId="10"/>
  </si>
  <si>
    <t>浅川清流環境組合</t>
  </si>
  <si>
    <t>浅</t>
    <rPh sb="0" eb="1">
      <t>アサ</t>
    </rPh>
    <phoneticPr fontId="10"/>
  </si>
  <si>
    <t>浅川清流環境組合</t>
    <phoneticPr fontId="9"/>
  </si>
  <si>
    <t>稲城・府中墓苑組合</t>
  </si>
  <si>
    <t>墓</t>
    <rPh sb="0" eb="1">
      <t>ハカ</t>
    </rPh>
    <phoneticPr fontId="10"/>
  </si>
  <si>
    <t>秋川流域斎場組合</t>
  </si>
  <si>
    <t>斎</t>
    <rPh sb="0" eb="1">
      <t>ヒトシ</t>
    </rPh>
    <phoneticPr fontId="10"/>
  </si>
  <si>
    <t>多摩ニュータウン環境組合</t>
  </si>
  <si>
    <t>ニ</t>
    <phoneticPr fontId="10"/>
  </si>
  <si>
    <t>多摩六都科学館組合</t>
  </si>
  <si>
    <t>多</t>
    <rPh sb="0" eb="1">
      <t>タ</t>
    </rPh>
    <phoneticPr fontId="10"/>
  </si>
  <si>
    <t>東京市町村総合事務組合</t>
  </si>
  <si>
    <t>総</t>
    <rPh sb="0" eb="1">
      <t>ソウ</t>
    </rPh>
    <phoneticPr fontId="10"/>
  </si>
  <si>
    <t>立川・昭島・国立聖苑組合</t>
  </si>
  <si>
    <t>立</t>
    <rPh sb="0" eb="1">
      <t>タチカワシ</t>
    </rPh>
    <phoneticPr fontId="10"/>
  </si>
  <si>
    <t>東京たま広域資源循環組合</t>
  </si>
  <si>
    <t>た</t>
    <phoneticPr fontId="10"/>
  </si>
  <si>
    <t>東京たま循環組合</t>
    <phoneticPr fontId="10"/>
  </si>
  <si>
    <t>南多摩斎場組合</t>
  </si>
  <si>
    <t>南</t>
    <rPh sb="0" eb="1">
      <t>ミナミ</t>
    </rPh>
    <phoneticPr fontId="10"/>
  </si>
  <si>
    <t>西秋川衛生組合</t>
  </si>
  <si>
    <t>西秋</t>
    <rPh sb="0" eb="1">
      <t>ニシ</t>
    </rPh>
    <rPh sb="1" eb="2">
      <t>アキ</t>
    </rPh>
    <phoneticPr fontId="10"/>
  </si>
  <si>
    <t>東京都三市収益事業組合</t>
  </si>
  <si>
    <t>三</t>
    <rPh sb="0" eb="1">
      <t>サン</t>
    </rPh>
    <phoneticPr fontId="10"/>
  </si>
  <si>
    <t>羽村・瑞穂地区学校給食組合</t>
  </si>
  <si>
    <t>羽</t>
    <rPh sb="0" eb="1">
      <t>ハ</t>
    </rPh>
    <phoneticPr fontId="10"/>
  </si>
  <si>
    <t>東京都市町村議会議員公務災害補償等組合</t>
  </si>
  <si>
    <t>議</t>
    <rPh sb="0" eb="1">
      <t>ギ</t>
    </rPh>
    <phoneticPr fontId="10"/>
  </si>
  <si>
    <t>東京都四市競艇事業組合</t>
  </si>
  <si>
    <t>四</t>
    <rPh sb="0" eb="1">
      <t>シ</t>
    </rPh>
    <phoneticPr fontId="10"/>
  </si>
  <si>
    <t>東京都六市競艇事業組合</t>
  </si>
  <si>
    <t>六</t>
    <rPh sb="0" eb="1">
      <t>ロク</t>
    </rPh>
    <phoneticPr fontId="10"/>
  </si>
  <si>
    <t>東京都十一市競輪事業組合</t>
  </si>
  <si>
    <t>十</t>
    <rPh sb="0" eb="1">
      <t>ジュウ</t>
    </rPh>
    <phoneticPr fontId="10"/>
  </si>
  <si>
    <t>東京都市町村職員退職手当組合</t>
  </si>
  <si>
    <t>退</t>
    <rPh sb="0" eb="1">
      <t>タイ</t>
    </rPh>
    <phoneticPr fontId="10"/>
  </si>
  <si>
    <t>小平・村山・大和衛生組合</t>
  </si>
  <si>
    <t>小</t>
    <rPh sb="0" eb="1">
      <t>コ</t>
    </rPh>
    <phoneticPr fontId="10"/>
  </si>
  <si>
    <t>多摩川衛生組合</t>
  </si>
  <si>
    <t>西多摩衛生組合</t>
  </si>
  <si>
    <t>西多</t>
    <rPh sb="0" eb="1">
      <t>ニシ</t>
    </rPh>
    <rPh sb="1" eb="2">
      <t>オオ</t>
    </rPh>
    <phoneticPr fontId="10"/>
  </si>
  <si>
    <t>湖南衛生組合</t>
  </si>
  <si>
    <t>湖</t>
    <rPh sb="0" eb="1">
      <t>ミズウミ</t>
    </rPh>
    <phoneticPr fontId="10"/>
  </si>
  <si>
    <t>柳泉園組合</t>
  </si>
  <si>
    <t>柳</t>
    <rPh sb="0" eb="1">
      <t>ヤナギ</t>
    </rPh>
    <phoneticPr fontId="10"/>
  </si>
  <si>
    <t>ふじみ衛生組合</t>
  </si>
  <si>
    <t>ふ</t>
    <phoneticPr fontId="10"/>
  </si>
  <si>
    <t>瑞穂斎場組合</t>
  </si>
  <si>
    <t>瑞</t>
    <rPh sb="0" eb="1">
      <t>ズイ</t>
    </rPh>
    <phoneticPr fontId="10"/>
  </si>
  <si>
    <t>東京都島嶼町村一部事務組合</t>
  </si>
  <si>
    <t>島</t>
    <rPh sb="0" eb="1">
      <t>シマ</t>
    </rPh>
    <phoneticPr fontId="10"/>
  </si>
  <si>
    <t>島しょ町村事務組合</t>
    <rPh sb="0" eb="1">
      <t>トウ</t>
    </rPh>
    <phoneticPr fontId="10"/>
  </si>
  <si>
    <t>小</t>
    <rPh sb="0" eb="1">
      <t>オガサワラ</t>
    </rPh>
    <phoneticPr fontId="10"/>
  </si>
  <si>
    <t>小笠原村</t>
    <rPh sb="0" eb="3">
      <t>オガサワラ</t>
    </rPh>
    <rPh sb="3" eb="4">
      <t>ムラ</t>
    </rPh>
    <phoneticPr fontId="10"/>
  </si>
  <si>
    <t>青</t>
    <rPh sb="0" eb="1">
      <t>アオガシマ</t>
    </rPh>
    <phoneticPr fontId="10"/>
  </si>
  <si>
    <t>青ヶ島村</t>
    <rPh sb="0" eb="3">
      <t>アオガシマ</t>
    </rPh>
    <rPh sb="3" eb="4">
      <t>ムラ</t>
    </rPh>
    <phoneticPr fontId="10"/>
  </si>
  <si>
    <t>八</t>
    <rPh sb="0" eb="1">
      <t>ハチジョウマチ</t>
    </rPh>
    <phoneticPr fontId="10"/>
  </si>
  <si>
    <t>八丈町</t>
    <rPh sb="0" eb="3">
      <t>ハチジョウマチ</t>
    </rPh>
    <phoneticPr fontId="10"/>
  </si>
  <si>
    <t>御</t>
    <rPh sb="0" eb="1">
      <t>ミクラジマムラ</t>
    </rPh>
    <phoneticPr fontId="10"/>
  </si>
  <si>
    <t>御蔵島村</t>
    <rPh sb="0" eb="4">
      <t>ミクラジマムラ</t>
    </rPh>
    <phoneticPr fontId="10"/>
  </si>
  <si>
    <t>三</t>
    <rPh sb="0" eb="1">
      <t>ミヤケムラ</t>
    </rPh>
    <phoneticPr fontId="10"/>
  </si>
  <si>
    <t>三宅村</t>
    <rPh sb="0" eb="3">
      <t>ミヤケムラ</t>
    </rPh>
    <phoneticPr fontId="10"/>
  </si>
  <si>
    <t>神</t>
    <rPh sb="0" eb="1">
      <t>コウヅシマ</t>
    </rPh>
    <phoneticPr fontId="10"/>
  </si>
  <si>
    <t>神津島村</t>
    <rPh sb="0" eb="3">
      <t>コウヅシマ</t>
    </rPh>
    <rPh sb="3" eb="4">
      <t>ムラ</t>
    </rPh>
    <phoneticPr fontId="10"/>
  </si>
  <si>
    <t>新</t>
    <rPh sb="0" eb="1">
      <t>ニイジマムラ</t>
    </rPh>
    <phoneticPr fontId="10"/>
  </si>
  <si>
    <t>新島村</t>
    <rPh sb="0" eb="3">
      <t>ニイジマムラ</t>
    </rPh>
    <phoneticPr fontId="10"/>
  </si>
  <si>
    <t>利</t>
    <rPh sb="0" eb="1">
      <t>トシマムラ</t>
    </rPh>
    <phoneticPr fontId="10"/>
  </si>
  <si>
    <t>利島村</t>
    <rPh sb="0" eb="3">
      <t>トシマムラ</t>
    </rPh>
    <phoneticPr fontId="10"/>
  </si>
  <si>
    <t>大</t>
    <rPh sb="0" eb="1">
      <t>オオシママチ</t>
    </rPh>
    <phoneticPr fontId="10"/>
  </si>
  <si>
    <t>大島町</t>
    <rPh sb="0" eb="3">
      <t>オオシママチ</t>
    </rPh>
    <phoneticPr fontId="10"/>
  </si>
  <si>
    <t>奥</t>
    <rPh sb="0" eb="1">
      <t>オクタマ</t>
    </rPh>
    <phoneticPr fontId="10"/>
  </si>
  <si>
    <t>奥多摩町</t>
    <rPh sb="0" eb="3">
      <t>オクタマ</t>
    </rPh>
    <rPh sb="3" eb="4">
      <t>マチ</t>
    </rPh>
    <phoneticPr fontId="10"/>
  </si>
  <si>
    <t>檜</t>
    <rPh sb="0" eb="1">
      <t>ヒノハラ</t>
    </rPh>
    <phoneticPr fontId="10"/>
  </si>
  <si>
    <t>檜原村</t>
    <rPh sb="0" eb="2">
      <t>ヒノハラ</t>
    </rPh>
    <rPh sb="2" eb="3">
      <t>ムラ</t>
    </rPh>
    <phoneticPr fontId="10"/>
  </si>
  <si>
    <t>日</t>
    <rPh sb="0" eb="1">
      <t>ヒノデマチ</t>
    </rPh>
    <phoneticPr fontId="10"/>
  </si>
  <si>
    <t>日の出町</t>
    <rPh sb="0" eb="4">
      <t>ヒノデマチ</t>
    </rPh>
    <phoneticPr fontId="10"/>
  </si>
  <si>
    <t>瑞</t>
    <rPh sb="0" eb="1">
      <t>ミズホ</t>
    </rPh>
    <phoneticPr fontId="10"/>
  </si>
  <si>
    <t>瑞穂町</t>
    <rPh sb="0" eb="2">
      <t>ミズホ</t>
    </rPh>
    <rPh sb="2" eb="3">
      <t>マチ</t>
    </rPh>
    <phoneticPr fontId="10"/>
  </si>
  <si>
    <t>西</t>
    <rPh sb="0" eb="1">
      <t>ニシ</t>
    </rPh>
    <phoneticPr fontId="10"/>
  </si>
  <si>
    <t>西東京市</t>
    <rPh sb="0" eb="1">
      <t>ニシ</t>
    </rPh>
    <rPh sb="1" eb="3">
      <t>トウキョウ</t>
    </rPh>
    <rPh sb="3" eb="4">
      <t>シ</t>
    </rPh>
    <phoneticPr fontId="10"/>
  </si>
  <si>
    <t>あ</t>
    <rPh sb="0" eb="1">
      <t>アキルノ</t>
    </rPh>
    <phoneticPr fontId="10"/>
  </si>
  <si>
    <t>あきる野市</t>
    <rPh sb="0" eb="4">
      <t>アキルノ</t>
    </rPh>
    <rPh sb="4" eb="5">
      <t>シ</t>
    </rPh>
    <phoneticPr fontId="10"/>
  </si>
  <si>
    <t>羽</t>
    <rPh sb="0" eb="1">
      <t>ハムラシ</t>
    </rPh>
    <phoneticPr fontId="10"/>
  </si>
  <si>
    <t>羽村市</t>
    <rPh sb="0" eb="3">
      <t>ハムラシ</t>
    </rPh>
    <phoneticPr fontId="10"/>
  </si>
  <si>
    <t>稲</t>
    <rPh sb="0" eb="1">
      <t>イナギシ</t>
    </rPh>
    <phoneticPr fontId="10"/>
  </si>
  <si>
    <t>稲城市</t>
    <rPh sb="0" eb="3">
      <t>イナギシ</t>
    </rPh>
    <phoneticPr fontId="10"/>
  </si>
  <si>
    <t>多</t>
    <rPh sb="0" eb="1">
      <t>タマシ</t>
    </rPh>
    <phoneticPr fontId="10"/>
  </si>
  <si>
    <t>多摩市</t>
    <rPh sb="0" eb="3">
      <t>タマシ</t>
    </rPh>
    <phoneticPr fontId="10"/>
  </si>
  <si>
    <t>村</t>
    <rPh sb="0" eb="1">
      <t>ムラヤマ</t>
    </rPh>
    <phoneticPr fontId="10"/>
  </si>
  <si>
    <t>武蔵村山市</t>
    <rPh sb="0" eb="2">
      <t>ムサシ</t>
    </rPh>
    <rPh sb="2" eb="4">
      <t>ムラヤマ</t>
    </rPh>
    <rPh sb="4" eb="5">
      <t>シ</t>
    </rPh>
    <phoneticPr fontId="10"/>
  </si>
  <si>
    <t>久</t>
    <rPh sb="0" eb="1">
      <t>クルメ</t>
    </rPh>
    <phoneticPr fontId="10"/>
  </si>
  <si>
    <t>東久留米市</t>
    <rPh sb="0" eb="1">
      <t>ヒガシ</t>
    </rPh>
    <rPh sb="1" eb="4">
      <t>クルメ</t>
    </rPh>
    <rPh sb="4" eb="5">
      <t>シ</t>
    </rPh>
    <phoneticPr fontId="10"/>
  </si>
  <si>
    <t>清</t>
    <rPh sb="0" eb="1">
      <t>キヨセシ</t>
    </rPh>
    <phoneticPr fontId="10"/>
  </si>
  <si>
    <t>清瀬市</t>
    <rPh sb="0" eb="3">
      <t>キヨセシ</t>
    </rPh>
    <phoneticPr fontId="10"/>
  </si>
  <si>
    <t>東</t>
    <rPh sb="0" eb="1">
      <t>ヒガシ</t>
    </rPh>
    <phoneticPr fontId="10"/>
  </si>
  <si>
    <t>東大和市</t>
    <rPh sb="0" eb="1">
      <t>ヒガシ</t>
    </rPh>
    <rPh sb="1" eb="4">
      <t>ヤマトシ</t>
    </rPh>
    <phoneticPr fontId="10"/>
  </si>
  <si>
    <t>狛</t>
    <rPh sb="0" eb="1">
      <t>コマエシ</t>
    </rPh>
    <phoneticPr fontId="10"/>
  </si>
  <si>
    <t>狛江市</t>
    <rPh sb="0" eb="3">
      <t>コマエシ</t>
    </rPh>
    <phoneticPr fontId="10"/>
  </si>
  <si>
    <t>福</t>
    <rPh sb="0" eb="1">
      <t>フッサシ</t>
    </rPh>
    <phoneticPr fontId="10"/>
  </si>
  <si>
    <t>福生市</t>
    <rPh sb="0" eb="3">
      <t>フッサシ</t>
    </rPh>
    <phoneticPr fontId="10"/>
  </si>
  <si>
    <t>国</t>
    <rPh sb="0" eb="1">
      <t>クニタチシ</t>
    </rPh>
    <phoneticPr fontId="10"/>
  </si>
  <si>
    <t>国立市</t>
    <rPh sb="0" eb="3">
      <t>クニタチシ</t>
    </rPh>
    <phoneticPr fontId="10"/>
  </si>
  <si>
    <t>分</t>
    <rPh sb="0" eb="1">
      <t>コクブンジ</t>
    </rPh>
    <phoneticPr fontId="10"/>
  </si>
  <si>
    <t>国分寺市</t>
    <rPh sb="0" eb="3">
      <t>コクブンジ</t>
    </rPh>
    <rPh sb="3" eb="4">
      <t>シ</t>
    </rPh>
    <phoneticPr fontId="10"/>
  </si>
  <si>
    <t>東</t>
    <rPh sb="0" eb="1">
      <t>ヒガシムラヤマシ</t>
    </rPh>
    <phoneticPr fontId="10"/>
  </si>
  <si>
    <t>東村山市</t>
    <rPh sb="0" eb="4">
      <t>ヒガシムラヤマシ</t>
    </rPh>
    <phoneticPr fontId="10"/>
  </si>
  <si>
    <t>日</t>
    <rPh sb="0" eb="1">
      <t>ヒノシ</t>
    </rPh>
    <phoneticPr fontId="10"/>
  </si>
  <si>
    <t>日野市</t>
    <rPh sb="0" eb="3">
      <t>ヒノシ</t>
    </rPh>
    <phoneticPr fontId="10"/>
  </si>
  <si>
    <t>平</t>
    <rPh sb="0" eb="1">
      <t>コダイラシ</t>
    </rPh>
    <phoneticPr fontId="10"/>
  </si>
  <si>
    <t>小平市</t>
    <rPh sb="0" eb="3">
      <t>コダイラシ</t>
    </rPh>
    <phoneticPr fontId="10"/>
  </si>
  <si>
    <t>金</t>
    <rPh sb="0" eb="1">
      <t>コガネイ</t>
    </rPh>
    <phoneticPr fontId="10"/>
  </si>
  <si>
    <t>小金井市</t>
    <rPh sb="0" eb="3">
      <t>コガネイ</t>
    </rPh>
    <rPh sb="3" eb="4">
      <t>シ</t>
    </rPh>
    <phoneticPr fontId="10"/>
  </si>
  <si>
    <t>町</t>
    <rPh sb="0" eb="1">
      <t>マチ</t>
    </rPh>
    <phoneticPr fontId="10"/>
  </si>
  <si>
    <t>町田市</t>
    <rPh sb="0" eb="1">
      <t>マチ</t>
    </rPh>
    <rPh sb="1" eb="2">
      <t>タ</t>
    </rPh>
    <rPh sb="2" eb="3">
      <t>シ</t>
    </rPh>
    <phoneticPr fontId="10"/>
  </si>
  <si>
    <t>調</t>
    <rPh sb="0" eb="1">
      <t>チョウフシ</t>
    </rPh>
    <phoneticPr fontId="10"/>
  </si>
  <si>
    <t>調布市</t>
    <rPh sb="0" eb="3">
      <t>チョウフシ</t>
    </rPh>
    <phoneticPr fontId="10"/>
  </si>
  <si>
    <t>昭</t>
    <rPh sb="0" eb="1">
      <t>アキシマシ</t>
    </rPh>
    <phoneticPr fontId="10"/>
  </si>
  <si>
    <t>昭島市</t>
    <rPh sb="0" eb="3">
      <t>アキシマシ</t>
    </rPh>
    <phoneticPr fontId="10"/>
  </si>
  <si>
    <t>府</t>
    <rPh sb="0" eb="1">
      <t>フチュウ</t>
    </rPh>
    <phoneticPr fontId="10"/>
  </si>
  <si>
    <t>府中市</t>
    <rPh sb="0" eb="2">
      <t>フチュウ</t>
    </rPh>
    <rPh sb="2" eb="3">
      <t>シ</t>
    </rPh>
    <phoneticPr fontId="10"/>
  </si>
  <si>
    <t>青</t>
    <rPh sb="0" eb="1">
      <t>オウメシ</t>
    </rPh>
    <phoneticPr fontId="10"/>
  </si>
  <si>
    <t>青梅市</t>
    <rPh sb="0" eb="3">
      <t>オウメシ</t>
    </rPh>
    <phoneticPr fontId="10"/>
  </si>
  <si>
    <t>三</t>
    <rPh sb="0" eb="1">
      <t>ミタカシ</t>
    </rPh>
    <phoneticPr fontId="10"/>
  </si>
  <si>
    <t>三鷹市</t>
    <rPh sb="0" eb="3">
      <t>ミタカシ</t>
    </rPh>
    <phoneticPr fontId="10"/>
  </si>
  <si>
    <t>武</t>
    <rPh sb="0" eb="1">
      <t>ムサシノシ</t>
    </rPh>
    <phoneticPr fontId="10"/>
  </si>
  <si>
    <t>武蔵野市</t>
    <rPh sb="0" eb="4">
      <t>ムサシノシ</t>
    </rPh>
    <phoneticPr fontId="10"/>
  </si>
  <si>
    <t>立川市</t>
    <rPh sb="0" eb="3">
      <t>タチカワシ</t>
    </rPh>
    <phoneticPr fontId="10"/>
  </si>
  <si>
    <t>八</t>
    <rPh sb="0" eb="1">
      <t>ハチオウジシ</t>
    </rPh>
    <phoneticPr fontId="10"/>
  </si>
  <si>
    <t>八王子市</t>
    <rPh sb="0" eb="4">
      <t>ハチオウジシ</t>
    </rPh>
    <phoneticPr fontId="10"/>
  </si>
  <si>
    <t>組</t>
    <rPh sb="0" eb="1">
      <t>クミアイ</t>
    </rPh>
    <phoneticPr fontId="10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</si>
  <si>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22"/>
  </si>
  <si>
    <t>町</t>
    <rPh sb="0" eb="1">
      <t>チョウソン</t>
    </rPh>
    <phoneticPr fontId="10"/>
  </si>
  <si>
    <t>町村計</t>
    <rPh sb="0" eb="2">
      <t>チョウソン</t>
    </rPh>
    <rPh sb="2" eb="3">
      <t>ゴウケイ</t>
    </rPh>
    <phoneticPr fontId="10"/>
  </si>
  <si>
    <t>市</t>
    <rPh sb="0" eb="1">
      <t>シ</t>
    </rPh>
    <phoneticPr fontId="10"/>
  </si>
  <si>
    <t>計</t>
    <rPh sb="0" eb="1">
      <t>ケイ</t>
    </rPh>
    <phoneticPr fontId="10"/>
  </si>
  <si>
    <t>市町村組合計</t>
    <rPh sb="0" eb="1">
      <t>シ</t>
    </rPh>
    <rPh sb="1" eb="3">
      <t>チョウソン</t>
    </rPh>
    <rPh sb="3" eb="5">
      <t>クミアイ</t>
    </rPh>
    <rPh sb="5" eb="6">
      <t>ケイ</t>
    </rPh>
    <phoneticPr fontId="10"/>
  </si>
  <si>
    <t>体</t>
    <rPh sb="0" eb="1">
      <t>タイ</t>
    </rPh>
    <phoneticPr fontId="10"/>
  </si>
  <si>
    <t>貸付金</t>
    <rPh sb="0" eb="3">
      <t>カシツケキン</t>
    </rPh>
    <phoneticPr fontId="10"/>
  </si>
  <si>
    <t>（S60～63)</t>
    <phoneticPr fontId="10"/>
  </si>
  <si>
    <t>対策債</t>
    <rPh sb="0" eb="2">
      <t>タイサク</t>
    </rPh>
    <rPh sb="2" eb="3">
      <t>サイ</t>
    </rPh>
    <phoneticPr fontId="10"/>
  </si>
  <si>
    <t>補填債</t>
    <rPh sb="0" eb="2">
      <t>ホテン</t>
    </rPh>
    <rPh sb="2" eb="3">
      <t>サイ</t>
    </rPh>
    <phoneticPr fontId="10"/>
  </si>
  <si>
    <t>臨時特例債</t>
    <rPh sb="0" eb="2">
      <t>リンジ</t>
    </rPh>
    <rPh sb="2" eb="4">
      <t>トクレイ</t>
    </rPh>
    <rPh sb="4" eb="5">
      <t>サイ</t>
    </rPh>
    <phoneticPr fontId="10"/>
  </si>
  <si>
    <t>特例債</t>
    <rPh sb="0" eb="2">
      <t>トクレイ</t>
    </rPh>
    <rPh sb="2" eb="3">
      <t>サイ</t>
    </rPh>
    <phoneticPr fontId="10"/>
  </si>
  <si>
    <t>機関貸付</t>
    <rPh sb="0" eb="2">
      <t>キカン</t>
    </rPh>
    <rPh sb="2" eb="4">
      <t>カシツケ</t>
    </rPh>
    <phoneticPr fontId="10"/>
  </si>
  <si>
    <t>（H18～）</t>
    <phoneticPr fontId="10"/>
  </si>
  <si>
    <t>施設整備</t>
    <rPh sb="0" eb="2">
      <t>シセツ</t>
    </rPh>
    <rPh sb="2" eb="4">
      <t>セイビ</t>
    </rPh>
    <phoneticPr fontId="10"/>
  </si>
  <si>
    <t>先行取得等</t>
    <rPh sb="0" eb="2">
      <t>センコウ</t>
    </rPh>
    <rPh sb="2" eb="4">
      <t>シュトク</t>
    </rPh>
    <rPh sb="4" eb="5">
      <t>トウ</t>
    </rPh>
    <phoneticPr fontId="10"/>
  </si>
  <si>
    <t>策事業</t>
    <rPh sb="1" eb="3">
      <t>ジギョウ</t>
    </rPh>
    <phoneticPr fontId="10"/>
  </si>
  <si>
    <t>対策事業</t>
    <rPh sb="0" eb="2">
      <t>タイサク</t>
    </rPh>
    <rPh sb="2" eb="4">
      <t>ジギョウ</t>
    </rPh>
    <phoneticPr fontId="10"/>
  </si>
  <si>
    <t>単独事業</t>
    <rPh sb="0" eb="2">
      <t>タンドク</t>
    </rPh>
    <rPh sb="2" eb="4">
      <t>ジギョウ</t>
    </rPh>
    <phoneticPr fontId="10"/>
  </si>
  <si>
    <t>施設等整備</t>
    <rPh sb="3" eb="5">
      <t>セイビ</t>
    </rPh>
    <phoneticPr fontId="10"/>
  </si>
  <si>
    <t>防災事業</t>
    <rPh sb="0" eb="2">
      <t>ボウサイ</t>
    </rPh>
    <rPh sb="2" eb="4">
      <t>ジギョウ</t>
    </rPh>
    <phoneticPr fontId="10"/>
  </si>
  <si>
    <t>・減災事業</t>
    <rPh sb="1" eb="2">
      <t>ゲン</t>
    </rPh>
    <rPh sb="2" eb="3">
      <t>サイ</t>
    </rPh>
    <rPh sb="3" eb="5">
      <t>ジギョウ</t>
    </rPh>
    <phoneticPr fontId="10"/>
  </si>
  <si>
    <t>旧事業</t>
    <rPh sb="0" eb="1">
      <t>フッキュウ</t>
    </rPh>
    <rPh sb="1" eb="3">
      <t>ジギョウ</t>
    </rPh>
    <phoneticPr fontId="10"/>
  </si>
  <si>
    <t>建設事業</t>
    <rPh sb="0" eb="2">
      <t>ケンセツ</t>
    </rPh>
    <rPh sb="2" eb="4">
      <t>ジギョウ</t>
    </rPh>
    <phoneticPr fontId="10"/>
  </si>
  <si>
    <t>等</t>
    <rPh sb="0" eb="1">
      <t>ナド</t>
    </rPh>
    <phoneticPr fontId="10"/>
  </si>
  <si>
    <t>団体</t>
    <rPh sb="0" eb="2">
      <t>ダンタイ</t>
    </rPh>
    <phoneticPr fontId="10"/>
  </si>
  <si>
    <t>団</t>
    <rPh sb="0" eb="1">
      <t>ダン</t>
    </rPh>
    <phoneticPr fontId="10"/>
  </si>
  <si>
    <t>合計</t>
    <rPh sb="0" eb="2">
      <t>ゴウケイ</t>
    </rPh>
    <phoneticPr fontId="10"/>
  </si>
  <si>
    <t>その他</t>
    <rPh sb="2" eb="3">
      <t>タ</t>
    </rPh>
    <phoneticPr fontId="10"/>
  </si>
  <si>
    <t>都道府県</t>
    <rPh sb="0" eb="4">
      <t>トドウフケン</t>
    </rPh>
    <phoneticPr fontId="10"/>
  </si>
  <si>
    <t>減収補填債特例分</t>
    <rPh sb="2" eb="4">
      <t>ホテン</t>
    </rPh>
    <rPh sb="5" eb="7">
      <t>トクレイ</t>
    </rPh>
    <rPh sb="7" eb="8">
      <t>ブン</t>
    </rPh>
    <phoneticPr fontId="10"/>
  </si>
  <si>
    <t>調整債</t>
    <rPh sb="0" eb="3">
      <t>チョウセイサイ</t>
    </rPh>
    <phoneticPr fontId="10"/>
  </si>
  <si>
    <t>臨時財政</t>
    <rPh sb="0" eb="2">
      <t>リンジ</t>
    </rPh>
    <rPh sb="2" eb="4">
      <t>ザイセイ</t>
    </rPh>
    <phoneticPr fontId="10"/>
  </si>
  <si>
    <t>臨時税収</t>
    <rPh sb="0" eb="2">
      <t>リンジ</t>
    </rPh>
    <rPh sb="2" eb="4">
      <t>ゼイシュウ</t>
    </rPh>
    <phoneticPr fontId="10"/>
  </si>
  <si>
    <t>減税</t>
    <rPh sb="0" eb="1">
      <t>ゲンシュウ</t>
    </rPh>
    <rPh sb="1" eb="2">
      <t>ゼイ</t>
    </rPh>
    <phoneticPr fontId="10"/>
  </si>
  <si>
    <t>公共事業等</t>
    <rPh sb="0" eb="2">
      <t>コウキョウ</t>
    </rPh>
    <rPh sb="2" eb="4">
      <t>ジギョウ</t>
    </rPh>
    <rPh sb="4" eb="5">
      <t>トウ</t>
    </rPh>
    <phoneticPr fontId="10"/>
  </si>
  <si>
    <t>減収補填債</t>
    <rPh sb="2" eb="4">
      <t>ホテン</t>
    </rPh>
    <phoneticPr fontId="10"/>
  </si>
  <si>
    <t>財源</t>
    <rPh sb="0" eb="2">
      <t>ザイゲン</t>
    </rPh>
    <phoneticPr fontId="10"/>
  </si>
  <si>
    <t>国予算政府</t>
    <rPh sb="0" eb="1">
      <t>クニ</t>
    </rPh>
    <rPh sb="1" eb="3">
      <t>ヨサン</t>
    </rPh>
    <rPh sb="3" eb="5">
      <t>セイフ</t>
    </rPh>
    <phoneticPr fontId="10"/>
  </si>
  <si>
    <t>退職手当債</t>
    <rPh sb="0" eb="2">
      <t>タイショク</t>
    </rPh>
    <rPh sb="2" eb="4">
      <t>テアテ</t>
    </rPh>
    <rPh sb="4" eb="5">
      <t>サイ</t>
    </rPh>
    <phoneticPr fontId="10"/>
  </si>
  <si>
    <t>厚生福祉</t>
    <rPh sb="0" eb="2">
      <t>コウセイ</t>
    </rPh>
    <rPh sb="2" eb="4">
      <t>フクシ</t>
    </rPh>
    <phoneticPr fontId="10"/>
  </si>
  <si>
    <t>公共用地</t>
    <rPh sb="0" eb="2">
      <t>コウキョウ</t>
    </rPh>
    <rPh sb="2" eb="4">
      <t>ヨウチ</t>
    </rPh>
    <phoneticPr fontId="10"/>
  </si>
  <si>
    <t>過疎対</t>
    <rPh sb="0" eb="2">
      <t>カソ</t>
    </rPh>
    <rPh sb="2" eb="3">
      <t>ツイ</t>
    </rPh>
    <phoneticPr fontId="10"/>
  </si>
  <si>
    <t>辺地</t>
    <rPh sb="0" eb="2">
      <t>ヘンチ</t>
    </rPh>
    <phoneticPr fontId="10"/>
  </si>
  <si>
    <t>一般</t>
    <rPh sb="0" eb="2">
      <t>イッパン</t>
    </rPh>
    <phoneticPr fontId="10"/>
  </si>
  <si>
    <t>教育・福祉</t>
    <rPh sb="0" eb="2">
      <t>キョウイク</t>
    </rPh>
    <rPh sb="3" eb="5">
      <t>フクシ</t>
    </rPh>
    <phoneticPr fontId="10"/>
  </si>
  <si>
    <t>全国</t>
    <rPh sb="0" eb="2">
      <t>ゼンコク</t>
    </rPh>
    <phoneticPr fontId="10"/>
  </si>
  <si>
    <t>（旧）緊急防災</t>
    <rPh sb="1" eb="2">
      <t>キュウ</t>
    </rPh>
    <rPh sb="3" eb="5">
      <t>キンキュウ</t>
    </rPh>
    <rPh sb="5" eb="7">
      <t>ボウサイ</t>
    </rPh>
    <phoneticPr fontId="10"/>
  </si>
  <si>
    <t>災害復</t>
    <rPh sb="0" eb="2">
      <t>サイガイ</t>
    </rPh>
    <rPh sb="2" eb="3">
      <t>フッキュウ</t>
    </rPh>
    <phoneticPr fontId="10"/>
  </si>
  <si>
    <t>公営住宅</t>
    <rPh sb="0" eb="2">
      <t>コウエイ</t>
    </rPh>
    <rPh sb="2" eb="4">
      <t>ジュウタク</t>
    </rPh>
    <phoneticPr fontId="10"/>
  </si>
  <si>
    <t>公共事業</t>
    <rPh sb="0" eb="2">
      <t>コウキョウ</t>
    </rPh>
    <rPh sb="2" eb="4">
      <t>ジギョウ</t>
    </rPh>
    <phoneticPr fontId="10"/>
  </si>
  <si>
    <t>事業</t>
    <rPh sb="0" eb="2">
      <t>ジギョウ</t>
    </rPh>
    <phoneticPr fontId="10"/>
  </si>
  <si>
    <t>（単位：千円）</t>
    <rPh sb="1" eb="3">
      <t>タンイ</t>
    </rPh>
    <rPh sb="4" eb="6">
      <t>センエン</t>
    </rPh>
    <phoneticPr fontId="10"/>
  </si>
  <si>
    <t>ａ　普通会計分</t>
    <phoneticPr fontId="10"/>
  </si>
  <si>
    <t>チェック（差額）</t>
    <rPh sb="5" eb="7">
      <t>サガク</t>
    </rPh>
    <phoneticPr fontId="10"/>
  </si>
  <si>
    <t>福生病院組合</t>
  </si>
  <si>
    <t>福</t>
    <rPh sb="0" eb="1">
      <t>フク</t>
    </rPh>
    <phoneticPr fontId="22"/>
  </si>
  <si>
    <t>福生病院組合</t>
    <rPh sb="0" eb="2">
      <t>フッサ</t>
    </rPh>
    <rPh sb="2" eb="4">
      <t>ビョウイン</t>
    </rPh>
    <rPh sb="4" eb="6">
      <t>クミアイ</t>
    </rPh>
    <phoneticPr fontId="22"/>
  </si>
  <si>
    <t>昭和病院企業団</t>
  </si>
  <si>
    <t>昭</t>
    <rPh sb="0" eb="1">
      <t>ショウ</t>
    </rPh>
    <phoneticPr fontId="22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</si>
  <si>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22"/>
  </si>
  <si>
    <t>阿伎留病院企業団</t>
  </si>
  <si>
    <t>阿</t>
    <rPh sb="0" eb="1">
      <t>ア</t>
    </rPh>
    <phoneticPr fontId="22"/>
  </si>
  <si>
    <t>阿伎留病院企業団</t>
    <rPh sb="0" eb="1">
      <t>ア</t>
    </rPh>
    <rPh sb="1" eb="2">
      <t>キ</t>
    </rPh>
    <rPh sb="2" eb="3">
      <t>リュウイ</t>
    </rPh>
    <rPh sb="3" eb="5">
      <t>ビョウイン</t>
    </rPh>
    <rPh sb="5" eb="7">
      <t>キギョウ</t>
    </rPh>
    <rPh sb="7" eb="8">
      <t>ダン</t>
    </rPh>
    <phoneticPr fontId="22"/>
  </si>
  <si>
    <t>青梅・羽村地区工業用水道企業団</t>
  </si>
  <si>
    <t>青</t>
    <rPh sb="0" eb="1">
      <t>アオ</t>
    </rPh>
    <phoneticPr fontId="22"/>
  </si>
  <si>
    <t>青梅、羽村地区工業用水道企業団</t>
    <rPh sb="0" eb="2">
      <t>オウメ</t>
    </rPh>
    <rPh sb="3" eb="5">
      <t>ハムラ</t>
    </rPh>
    <rPh sb="5" eb="7">
      <t>チク</t>
    </rPh>
    <rPh sb="7" eb="9">
      <t>コウギョウ</t>
    </rPh>
    <rPh sb="9" eb="10">
      <t>ヨウ</t>
    </rPh>
    <rPh sb="10" eb="12">
      <t>スイドウ</t>
    </rPh>
    <rPh sb="12" eb="14">
      <t>キギョウ</t>
    </rPh>
    <rPh sb="14" eb="15">
      <t>ダン</t>
    </rPh>
    <phoneticPr fontId="22"/>
  </si>
  <si>
    <t>小笠原村</t>
  </si>
  <si>
    <t>小</t>
    <rPh sb="0" eb="1">
      <t>ショウ</t>
    </rPh>
    <phoneticPr fontId="22"/>
  </si>
  <si>
    <t>青ヶ島村</t>
    <phoneticPr fontId="9"/>
  </si>
  <si>
    <t>青ケ島村</t>
  </si>
  <si>
    <t>青ヶ島村</t>
  </si>
  <si>
    <t>八丈町</t>
  </si>
  <si>
    <t>八</t>
    <rPh sb="0" eb="1">
      <t>ハチ</t>
    </rPh>
    <phoneticPr fontId="22"/>
  </si>
  <si>
    <t>御蔵島村</t>
  </si>
  <si>
    <t>御</t>
    <rPh sb="0" eb="1">
      <t>オン</t>
    </rPh>
    <phoneticPr fontId="22"/>
  </si>
  <si>
    <t>三宅村</t>
  </si>
  <si>
    <t>三</t>
    <rPh sb="0" eb="1">
      <t>サン</t>
    </rPh>
    <phoneticPr fontId="22"/>
  </si>
  <si>
    <t>神津島村</t>
  </si>
  <si>
    <t>神</t>
    <rPh sb="0" eb="1">
      <t>カミ</t>
    </rPh>
    <phoneticPr fontId="22"/>
  </si>
  <si>
    <t>新島村</t>
  </si>
  <si>
    <t>新</t>
    <rPh sb="0" eb="1">
      <t>シン</t>
    </rPh>
    <phoneticPr fontId="22"/>
  </si>
  <si>
    <t>利島村</t>
  </si>
  <si>
    <t>利</t>
    <rPh sb="0" eb="1">
      <t>リ</t>
    </rPh>
    <phoneticPr fontId="22"/>
  </si>
  <si>
    <t>大島町</t>
    <rPh sb="0" eb="2">
      <t>オオシマ</t>
    </rPh>
    <rPh sb="2" eb="3">
      <t>マチ</t>
    </rPh>
    <phoneticPr fontId="9"/>
  </si>
  <si>
    <t>大島町</t>
  </si>
  <si>
    <t>大</t>
    <rPh sb="0" eb="1">
      <t>ダイ</t>
    </rPh>
    <phoneticPr fontId="22"/>
  </si>
  <si>
    <t>奥多摩町</t>
  </si>
  <si>
    <t>奥</t>
    <rPh sb="0" eb="1">
      <t>オク</t>
    </rPh>
    <phoneticPr fontId="22"/>
  </si>
  <si>
    <t>檜原村</t>
  </si>
  <si>
    <t>檜</t>
    <rPh sb="0" eb="1">
      <t>ヒノハラ</t>
    </rPh>
    <phoneticPr fontId="22"/>
  </si>
  <si>
    <t>日の出町</t>
  </si>
  <si>
    <t>日</t>
    <rPh sb="0" eb="1">
      <t>ニチ</t>
    </rPh>
    <phoneticPr fontId="22"/>
  </si>
  <si>
    <t>瑞穂町</t>
  </si>
  <si>
    <t>瑞</t>
    <rPh sb="0" eb="1">
      <t>ミズホ</t>
    </rPh>
    <phoneticPr fontId="22"/>
  </si>
  <si>
    <t>西東京市</t>
  </si>
  <si>
    <t>西</t>
    <rPh sb="0" eb="1">
      <t>ニシ</t>
    </rPh>
    <phoneticPr fontId="22"/>
  </si>
  <si>
    <t>西東京市</t>
    <rPh sb="0" eb="1">
      <t>ニシ</t>
    </rPh>
    <rPh sb="1" eb="3">
      <t>トウキョウ</t>
    </rPh>
    <rPh sb="3" eb="4">
      <t>シ</t>
    </rPh>
    <phoneticPr fontId="22"/>
  </si>
  <si>
    <t>あきる野市</t>
  </si>
  <si>
    <t>あ</t>
    <phoneticPr fontId="22"/>
  </si>
  <si>
    <t>羽村市</t>
  </si>
  <si>
    <t>羽</t>
    <rPh sb="0" eb="1">
      <t>ハネ</t>
    </rPh>
    <phoneticPr fontId="22"/>
  </si>
  <si>
    <t>稲城市</t>
  </si>
  <si>
    <t>稲</t>
    <rPh sb="0" eb="1">
      <t>イネ</t>
    </rPh>
    <phoneticPr fontId="22"/>
  </si>
  <si>
    <t>多摩市</t>
  </si>
  <si>
    <t>多</t>
    <rPh sb="0" eb="1">
      <t>オオ</t>
    </rPh>
    <phoneticPr fontId="22"/>
  </si>
  <si>
    <t>武蔵村山市</t>
  </si>
  <si>
    <t>村</t>
    <rPh sb="0" eb="1">
      <t>ムラ</t>
    </rPh>
    <phoneticPr fontId="22"/>
  </si>
  <si>
    <t>東久留米市</t>
  </si>
  <si>
    <t>久</t>
    <rPh sb="0" eb="1">
      <t>ヒサ</t>
    </rPh>
    <phoneticPr fontId="22"/>
  </si>
  <si>
    <t>清瀬市</t>
  </si>
  <si>
    <t>清</t>
    <rPh sb="0" eb="1">
      <t>キヨ</t>
    </rPh>
    <phoneticPr fontId="22"/>
  </si>
  <si>
    <t>東大和市</t>
  </si>
  <si>
    <t>東</t>
    <rPh sb="0" eb="1">
      <t>ヒガシ</t>
    </rPh>
    <phoneticPr fontId="22"/>
  </si>
  <si>
    <t>狛江市</t>
  </si>
  <si>
    <t>狛</t>
    <rPh sb="0" eb="1">
      <t>コマエ</t>
    </rPh>
    <phoneticPr fontId="22"/>
  </si>
  <si>
    <t>福生市</t>
  </si>
  <si>
    <t>国立市</t>
  </si>
  <si>
    <t>国</t>
    <rPh sb="0" eb="1">
      <t>クニ</t>
    </rPh>
    <phoneticPr fontId="22"/>
  </si>
  <si>
    <t>国分寺市</t>
  </si>
  <si>
    <t>分</t>
    <rPh sb="0" eb="1">
      <t>ブン</t>
    </rPh>
    <phoneticPr fontId="22"/>
  </si>
  <si>
    <t>東村山市</t>
  </si>
  <si>
    <t>日野市</t>
  </si>
  <si>
    <t>小平市</t>
  </si>
  <si>
    <t>平</t>
    <rPh sb="0" eb="1">
      <t>タイ</t>
    </rPh>
    <phoneticPr fontId="22"/>
  </si>
  <si>
    <t>小金井市</t>
  </si>
  <si>
    <t>金</t>
    <rPh sb="0" eb="1">
      <t>カネ</t>
    </rPh>
    <phoneticPr fontId="22"/>
  </si>
  <si>
    <t>町田市</t>
  </si>
  <si>
    <t>町</t>
    <rPh sb="0" eb="1">
      <t>マチ</t>
    </rPh>
    <phoneticPr fontId="22"/>
  </si>
  <si>
    <t>調布市</t>
  </si>
  <si>
    <t>調</t>
    <rPh sb="0" eb="1">
      <t>チョウシ</t>
    </rPh>
    <phoneticPr fontId="22"/>
  </si>
  <si>
    <t>昭島市</t>
  </si>
  <si>
    <t>昭</t>
    <rPh sb="0" eb="1">
      <t>ショウワ</t>
    </rPh>
    <phoneticPr fontId="22"/>
  </si>
  <si>
    <t>府中市</t>
  </si>
  <si>
    <t>府</t>
    <rPh sb="0" eb="1">
      <t>フ</t>
    </rPh>
    <phoneticPr fontId="22"/>
  </si>
  <si>
    <t>青梅市</t>
  </si>
  <si>
    <t>三鷹市</t>
  </si>
  <si>
    <t>武蔵野市</t>
  </si>
  <si>
    <t>武</t>
    <rPh sb="0" eb="1">
      <t>ブ</t>
    </rPh>
    <phoneticPr fontId="22"/>
  </si>
  <si>
    <t>立川市</t>
  </si>
  <si>
    <t>立</t>
    <rPh sb="0" eb="1">
      <t>タ</t>
    </rPh>
    <phoneticPr fontId="22"/>
  </si>
  <si>
    <t>八王子市</t>
  </si>
  <si>
    <t>八王子市</t>
    <rPh sb="0" eb="4">
      <t>ハチオウジシ</t>
    </rPh>
    <phoneticPr fontId="22"/>
  </si>
  <si>
    <t>町村計</t>
    <rPh sb="0" eb="2">
      <t>チョウソン</t>
    </rPh>
    <rPh sb="2" eb="3">
      <t>ケイ</t>
    </rPh>
    <phoneticPr fontId="22"/>
  </si>
  <si>
    <t>市計</t>
    <rPh sb="0" eb="1">
      <t>シケイ</t>
    </rPh>
    <rPh sb="1" eb="2">
      <t>ケイ</t>
    </rPh>
    <phoneticPr fontId="22"/>
  </si>
  <si>
    <t>市町村組合計</t>
    <rPh sb="0" eb="3">
      <t>シチョウソン</t>
    </rPh>
    <rPh sb="3" eb="5">
      <t>クミアイ</t>
    </rPh>
    <rPh sb="5" eb="6">
      <t>ケイ</t>
    </rPh>
    <phoneticPr fontId="22"/>
  </si>
  <si>
    <t>介護ｻｰﾋﾞｽ</t>
    <rPh sb="0" eb="2">
      <t>カイゴ</t>
    </rPh>
    <phoneticPr fontId="22"/>
  </si>
  <si>
    <t>駐車場整備</t>
    <rPh sb="0" eb="3">
      <t>チュウシャジョウ</t>
    </rPh>
    <rPh sb="3" eb="5">
      <t>セイビ</t>
    </rPh>
    <phoneticPr fontId="22"/>
  </si>
  <si>
    <t>宅地造成</t>
    <rPh sb="0" eb="2">
      <t>タクチ</t>
    </rPh>
    <rPh sb="2" eb="4">
      <t>ゾウセイ</t>
    </rPh>
    <phoneticPr fontId="22"/>
  </si>
  <si>
    <t>観光施設</t>
    <rPh sb="0" eb="2">
      <t>カンコウ</t>
    </rPh>
    <rPh sb="2" eb="4">
      <t>シセツ</t>
    </rPh>
    <phoneticPr fontId="22"/>
  </si>
  <si>
    <t>と畜場</t>
    <rPh sb="1" eb="2">
      <t>チクサン</t>
    </rPh>
    <rPh sb="2" eb="3">
      <t>バ</t>
    </rPh>
    <phoneticPr fontId="22"/>
  </si>
  <si>
    <t>下水道</t>
    <rPh sb="0" eb="3">
      <t>ゲスイドウ</t>
    </rPh>
    <phoneticPr fontId="22"/>
  </si>
  <si>
    <t>簡易水道</t>
    <rPh sb="0" eb="2">
      <t>カンイ</t>
    </rPh>
    <rPh sb="2" eb="4">
      <t>スイドウ</t>
    </rPh>
    <phoneticPr fontId="22"/>
  </si>
  <si>
    <t>病　　院</t>
    <rPh sb="0" eb="4">
      <t>ビョウイン</t>
    </rPh>
    <phoneticPr fontId="22"/>
  </si>
  <si>
    <t>交　　通</t>
    <rPh sb="0" eb="4">
      <t>コウツウ</t>
    </rPh>
    <phoneticPr fontId="22"/>
  </si>
  <si>
    <t>工業用水道</t>
    <rPh sb="0" eb="3">
      <t>コウギョウヨウ</t>
    </rPh>
    <rPh sb="3" eb="5">
      <t>スイドウ</t>
    </rPh>
    <phoneticPr fontId="22"/>
  </si>
  <si>
    <t>上水道</t>
    <rPh sb="0" eb="3">
      <t>ジョウスイドウ</t>
    </rPh>
    <phoneticPr fontId="22"/>
  </si>
  <si>
    <t>団体</t>
    <rPh sb="0" eb="2">
      <t>ダンタイ</t>
    </rPh>
    <phoneticPr fontId="22"/>
  </si>
  <si>
    <t>都貸付金</t>
    <rPh sb="0" eb="1">
      <t>ト</t>
    </rPh>
    <rPh sb="1" eb="3">
      <t>カシツケ</t>
    </rPh>
    <rPh sb="3" eb="4">
      <t>キン</t>
    </rPh>
    <phoneticPr fontId="22"/>
  </si>
  <si>
    <t>合　　計</t>
    <rPh sb="0" eb="4">
      <t>ゴウケイ</t>
    </rPh>
    <phoneticPr fontId="22"/>
  </si>
  <si>
    <t>法非適用企業分</t>
    <rPh sb="0" eb="1">
      <t>ホウ</t>
    </rPh>
    <rPh sb="1" eb="2">
      <t>ヒ</t>
    </rPh>
    <rPh sb="2" eb="4">
      <t>テキヨウ</t>
    </rPh>
    <rPh sb="4" eb="6">
      <t>キギョウ</t>
    </rPh>
    <rPh sb="6" eb="7">
      <t>ブン</t>
    </rPh>
    <phoneticPr fontId="22"/>
  </si>
  <si>
    <t>法適用企業分</t>
    <rPh sb="0" eb="3">
      <t>ホウテキヨウ</t>
    </rPh>
    <rPh sb="3" eb="5">
      <t>キギョウ</t>
    </rPh>
    <rPh sb="5" eb="6">
      <t>ブン</t>
    </rPh>
    <phoneticPr fontId="22"/>
  </si>
  <si>
    <t>事業</t>
    <rPh sb="0" eb="2">
      <t>ジギョウ</t>
    </rPh>
    <phoneticPr fontId="22"/>
  </si>
  <si>
    <t>（単位：千円）</t>
    <rPh sb="1" eb="3">
      <t>タンイ</t>
    </rPh>
    <rPh sb="4" eb="6">
      <t>センエン</t>
    </rPh>
    <phoneticPr fontId="22"/>
  </si>
  <si>
    <t>ｂ　公営企業会計分</t>
    <rPh sb="2" eb="4">
      <t>コウエイ</t>
    </rPh>
    <phoneticPr fontId="22"/>
  </si>
  <si>
    <t>オ　平成３０年度市町村債事業別現在高調</t>
    <rPh sb="2" eb="4">
      <t>ヘイセイ</t>
    </rPh>
    <rPh sb="6" eb="8">
      <t>ネンド</t>
    </rPh>
    <rPh sb="8" eb="11">
      <t>シチョウソン</t>
    </rPh>
    <rPh sb="11" eb="12">
      <t>サイ</t>
    </rPh>
    <rPh sb="12" eb="15">
      <t>ジギョウベツ</t>
    </rPh>
    <rPh sb="15" eb="18">
      <t>ゲンザイダカ</t>
    </rPh>
    <rPh sb="18" eb="19">
      <t>シラ</t>
    </rPh>
    <phoneticPr fontId="10"/>
  </si>
  <si>
    <t>(S61・H5～7・9～30)</t>
    <phoneticPr fontId="10"/>
  </si>
  <si>
    <t>（H14・19～30)</t>
    <phoneticPr fontId="10"/>
  </si>
  <si>
    <t>エ　平成30年度東京都区市町村振興基金貸付状況（市町村等分）</t>
    <rPh sb="2" eb="4">
      <t>ヘイセイ</t>
    </rPh>
    <rPh sb="6" eb="8">
      <t>ネンド</t>
    </rPh>
    <rPh sb="8" eb="10">
      <t>トウキョウ</t>
    </rPh>
    <rPh sb="10" eb="11">
      <t>ト</t>
    </rPh>
    <rPh sb="11" eb="15">
      <t>クシチョウソン</t>
    </rPh>
    <rPh sb="15" eb="17">
      <t>シンコウ</t>
    </rPh>
    <rPh sb="17" eb="19">
      <t>キキン</t>
    </rPh>
    <rPh sb="19" eb="21">
      <t>カシツケ</t>
    </rPh>
    <rPh sb="21" eb="23">
      <t>ジョウキョウ</t>
    </rPh>
    <rPh sb="24" eb="27">
      <t>シチョウソン</t>
    </rPh>
    <rPh sb="27" eb="28">
      <t>トウ</t>
    </rPh>
    <rPh sb="28" eb="29">
      <t>ブン</t>
    </rPh>
    <phoneticPr fontId="10"/>
  </si>
  <si>
    <t>イ　平成３０年度市町村債事業別同意等額調</t>
    <rPh sb="2" eb="4">
      <t>ヘイセイ</t>
    </rPh>
    <rPh sb="6" eb="8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ドウイ</t>
    </rPh>
    <rPh sb="17" eb="18">
      <t>トウ</t>
    </rPh>
    <rPh sb="18" eb="19">
      <t>ガク</t>
    </rPh>
    <rPh sb="19" eb="20">
      <t>シラ</t>
    </rPh>
    <phoneticPr fontId="10"/>
  </si>
  <si>
    <t>３０年度</t>
    <rPh sb="2" eb="4">
      <t>ネンド</t>
    </rPh>
    <phoneticPr fontId="10"/>
  </si>
  <si>
    <t>２９年度</t>
    <rPh sb="2" eb="4">
      <t>ネンド</t>
    </rPh>
    <phoneticPr fontId="10"/>
  </si>
  <si>
    <t>３０年度</t>
    <rPh sb="2" eb="4">
      <t>ネンド</t>
    </rPh>
    <phoneticPr fontId="12"/>
  </si>
  <si>
    <t>２９年度</t>
    <rPh sb="2" eb="4">
      <t>ネンド</t>
    </rPh>
    <phoneticPr fontId="12"/>
  </si>
  <si>
    <t>　　ア　平成３０年度市町村債団体別同意等額調</t>
    <rPh sb="4" eb="6">
      <t>ヘイセイ</t>
    </rPh>
    <rPh sb="8" eb="9">
      <t>ネン</t>
    </rPh>
    <rPh sb="9" eb="10">
      <t>ド</t>
    </rPh>
    <rPh sb="10" eb="13">
      <t>シチョウソン</t>
    </rPh>
    <rPh sb="13" eb="14">
      <t>サイ</t>
    </rPh>
    <rPh sb="14" eb="16">
      <t>ダンタイ</t>
    </rPh>
    <rPh sb="16" eb="17">
      <t>ベツ</t>
    </rPh>
    <rPh sb="17" eb="19">
      <t>ドウイ</t>
    </rPh>
    <rPh sb="19" eb="20">
      <t>トウ</t>
    </rPh>
    <rPh sb="20" eb="21">
      <t>ガク</t>
    </rPh>
    <rPh sb="21" eb="22">
      <t>シラ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</si>
</sst>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.0;&quot;△ &quot;#,##0.0"/>
    <numFmt numFmtId="177" formatCode="#,##0.00;&quot;△ &quot;#,##0.00"/>
    <numFmt numFmtId="178" formatCode="#,##0.00_);[Red]\(#,##0.00\)"/>
    <numFmt numFmtId="179" formatCode="#,##0.0;&quot;△&quot;#,##0.0"/>
    <numFmt numFmtId="180" formatCode="#,##0.000;&quot;△&quot;#,##0.000"/>
    <numFmt numFmtId="181" formatCode="#,##0.000;&quot;△ &quot;#,##0.000"/>
    <numFmt numFmtId="182" formatCode="#,##0.000_ "/>
    <numFmt numFmtId="183" formatCode="#,##0.00_ ;[Red]\-#,##0.00\ "/>
    <numFmt numFmtId="184" formatCode="#,##0.0;[Red]\-#,##0.0"/>
    <numFmt numFmtId="185" formatCode="0.0%"/>
    <numFmt numFmtId="186" formatCode="#,##0;&quot;△ &quot;#,##0"/>
    <numFmt numFmtId="187" formatCode="#,##0_ ;[Red]\-#,##0\ "/>
    <numFmt numFmtId="188" formatCode="0;&quot;△ &quot;0"/>
    <numFmt numFmtId="189" formatCode="#,##0_);[Red]\(#,##0\)"/>
    <numFmt numFmtId="190" formatCode="#,##0_ "/>
  </numFmts>
  <fonts count="3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22"/>
      <name val="ＭＳ Ｐ明朝"/>
      <family val="1"/>
      <charset val="128"/>
    </font>
    <font>
      <b/>
      <sz val="16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9">
    <border>
      <left/>
      <right/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5" fillId="0" borderId="0"/>
    <xf numFmtId="0" fontId="15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7" fillId="0" borderId="0"/>
    <xf numFmtId="0" fontId="1" fillId="0" borderId="0">
      <alignment vertical="center"/>
    </xf>
    <xf numFmtId="38" fontId="7" fillId="0" borderId="0" applyFont="0" applyFill="0" applyBorder="0" applyAlignment="0" applyProtection="0"/>
  </cellStyleXfs>
  <cellXfs count="48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Fill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7" fontId="3" fillId="0" borderId="0" xfId="1" applyNumberFormat="1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178" fontId="3" fillId="0" borderId="0" xfId="1" applyNumberFormat="1" applyFont="1" applyFill="1" applyAlignment="1" applyProtection="1">
      <alignment vertical="center"/>
    </xf>
    <xf numFmtId="0" fontId="3" fillId="0" borderId="0" xfId="1" applyFont="1" applyBorder="1" applyAlignment="1">
      <alignment vertical="center"/>
    </xf>
    <xf numFmtId="179" fontId="5" fillId="0" borderId="0" xfId="1" applyNumberFormat="1" applyFont="1" applyBorder="1" applyAlignment="1" applyProtection="1">
      <alignment horizontal="right" vertical="center"/>
    </xf>
    <xf numFmtId="180" fontId="5" fillId="0" borderId="0" xfId="1" applyNumberFormat="1" applyFont="1" applyFill="1" applyBorder="1" applyAlignment="1" applyProtection="1">
      <alignment horizontal="right" vertical="center"/>
    </xf>
    <xf numFmtId="180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2" xfId="1" applyNumberFormat="1" applyFont="1" applyBorder="1" applyAlignment="1">
      <alignment horizontal="center" vertical="center"/>
    </xf>
    <xf numFmtId="178" fontId="11" fillId="0" borderId="3" xfId="1" applyNumberFormat="1" applyFont="1" applyBorder="1" applyAlignment="1" applyProtection="1">
      <alignment horizontal="center" vertical="center"/>
    </xf>
    <xf numFmtId="178" fontId="11" fillId="0" borderId="4" xfId="1" applyNumberFormat="1" applyFont="1" applyBorder="1" applyAlignment="1" applyProtection="1">
      <alignment horizontal="center" vertical="center"/>
    </xf>
    <xf numFmtId="0" fontId="3" fillId="0" borderId="58" xfId="1" applyFont="1" applyBorder="1" applyAlignment="1">
      <alignment vertical="center"/>
    </xf>
    <xf numFmtId="0" fontId="3" fillId="0" borderId="35" xfId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7" fontId="11" fillId="0" borderId="47" xfId="1" applyNumberFormat="1" applyFont="1" applyBorder="1" applyAlignment="1">
      <alignment horizontal="center" vertical="center"/>
    </xf>
    <xf numFmtId="178" fontId="11" fillId="0" borderId="48" xfId="1" applyNumberFormat="1" applyFont="1" applyBorder="1" applyAlignment="1" applyProtection="1">
      <alignment horizontal="center" vertical="center"/>
    </xf>
    <xf numFmtId="178" fontId="11" fillId="0" borderId="49" xfId="1" applyNumberFormat="1" applyFont="1" applyBorder="1" applyAlignment="1" applyProtection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177" fontId="3" fillId="0" borderId="0" xfId="1" quotePrefix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vertical="center"/>
    </xf>
    <xf numFmtId="178" fontId="3" fillId="0" borderId="0" xfId="1" applyNumberFormat="1" applyFont="1" applyBorder="1" applyAlignment="1" applyProtection="1">
      <alignment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8" fontId="3" fillId="0" borderId="0" xfId="1" applyNumberFormat="1" applyFont="1" applyAlignment="1">
      <alignment vertical="center"/>
    </xf>
    <xf numFmtId="178" fontId="3" fillId="0" borderId="0" xfId="1" applyNumberFormat="1" applyFont="1" applyAlignment="1" applyProtection="1">
      <alignment vertical="center"/>
    </xf>
    <xf numFmtId="0" fontId="11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37" fontId="14" fillId="0" borderId="0" xfId="1" applyNumberFormat="1" applyFont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67" xfId="1" applyFont="1" applyFill="1" applyBorder="1" applyAlignment="1" applyProtection="1">
      <alignment vertical="center"/>
    </xf>
    <xf numFmtId="0" fontId="7" fillId="0" borderId="68" xfId="1" applyFont="1" applyFill="1" applyBorder="1" applyAlignment="1" applyProtection="1">
      <alignment horizontal="left" vertical="center" indent="1"/>
    </xf>
    <xf numFmtId="0" fontId="11" fillId="0" borderId="45" xfId="1" applyFont="1" applyFill="1" applyBorder="1" applyAlignment="1" applyProtection="1">
      <alignment vertical="center"/>
    </xf>
    <xf numFmtId="0" fontId="7" fillId="0" borderId="29" xfId="1" applyFont="1" applyFill="1" applyBorder="1" applyAlignment="1" applyProtection="1">
      <alignment horizontal="left" vertical="center" indent="1"/>
    </xf>
    <xf numFmtId="0" fontId="7" fillId="0" borderId="45" xfId="1" applyFont="1" applyFill="1" applyBorder="1" applyAlignment="1" applyProtection="1">
      <alignment vertical="center"/>
    </xf>
    <xf numFmtId="0" fontId="11" fillId="0" borderId="43" xfId="1" applyFont="1" applyFill="1" applyBorder="1" applyAlignment="1" applyProtection="1">
      <alignment vertical="center"/>
    </xf>
    <xf numFmtId="0" fontId="7" fillId="0" borderId="44" xfId="1" applyFont="1" applyFill="1" applyBorder="1" applyAlignment="1" applyProtection="1">
      <alignment horizontal="left" vertical="center" indent="1"/>
    </xf>
    <xf numFmtId="0" fontId="7" fillId="0" borderId="43" xfId="1" applyFont="1" applyFill="1" applyBorder="1" applyAlignment="1" applyProtection="1">
      <alignment vertical="center"/>
    </xf>
    <xf numFmtId="0" fontId="7" fillId="0" borderId="78" xfId="1" applyFont="1" applyFill="1" applyBorder="1" applyAlignment="1" applyProtection="1">
      <alignment vertical="center"/>
    </xf>
    <xf numFmtId="182" fontId="3" fillId="0" borderId="0" xfId="1" applyNumberFormat="1" applyFont="1" applyBorder="1" applyAlignment="1">
      <alignment vertical="center"/>
    </xf>
    <xf numFmtId="0" fontId="14" fillId="0" borderId="29" xfId="1" applyFont="1" applyFill="1" applyBorder="1" applyAlignment="1" applyProtection="1">
      <alignment horizontal="left" vertical="center" indent="1"/>
    </xf>
    <xf numFmtId="37" fontId="7" fillId="0" borderId="80" xfId="3" applyNumberFormat="1" applyFont="1" applyFill="1" applyBorder="1" applyAlignment="1" applyProtection="1">
      <alignment horizontal="left" vertical="center" indent="1"/>
    </xf>
    <xf numFmtId="37" fontId="7" fillId="0" borderId="81" xfId="3" applyNumberFormat="1" applyFont="1" applyFill="1" applyBorder="1" applyAlignment="1" applyProtection="1">
      <alignment horizontal="left" vertical="center" indent="1"/>
    </xf>
    <xf numFmtId="0" fontId="7" fillId="0" borderId="86" xfId="1" applyFont="1" applyFill="1" applyBorder="1" applyAlignment="1" applyProtection="1">
      <alignment vertical="center"/>
    </xf>
    <xf numFmtId="0" fontId="7" fillId="0" borderId="87" xfId="1" applyFont="1" applyFill="1" applyBorder="1" applyAlignment="1" applyProtection="1">
      <alignment horizontal="left" vertical="center" indent="1"/>
    </xf>
    <xf numFmtId="0" fontId="7" fillId="0" borderId="50" xfId="1" applyFont="1" applyFill="1" applyBorder="1" applyAlignment="1" applyProtection="1">
      <alignment vertical="center"/>
    </xf>
    <xf numFmtId="0" fontId="11" fillId="0" borderId="51" xfId="1" applyFont="1" applyFill="1" applyBorder="1" applyAlignment="1" applyProtection="1">
      <alignment vertical="center"/>
    </xf>
    <xf numFmtId="176" fontId="3" fillId="0" borderId="90" xfId="1" applyNumberFormat="1" applyFont="1" applyFill="1" applyBorder="1" applyAlignment="1" applyProtection="1">
      <alignment horizontal="center" vertical="center"/>
    </xf>
    <xf numFmtId="177" fontId="3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83" fontId="3" fillId="0" borderId="3" xfId="1" applyNumberFormat="1" applyFont="1" applyFill="1" applyBorder="1" applyAlignment="1" applyProtection="1">
      <alignment horizontal="center" vertical="center"/>
    </xf>
    <xf numFmtId="0" fontId="3" fillId="0" borderId="91" xfId="1" applyFont="1" applyFill="1" applyBorder="1" applyAlignment="1" applyProtection="1">
      <alignment vertical="center"/>
    </xf>
    <xf numFmtId="0" fontId="3" fillId="0" borderId="35" xfId="1" applyFont="1" applyFill="1" applyBorder="1" applyAlignment="1" applyProtection="1">
      <alignment horizontal="center" vertical="center"/>
    </xf>
    <xf numFmtId="176" fontId="3" fillId="0" borderId="88" xfId="1" applyNumberFormat="1" applyFont="1" applyFill="1" applyBorder="1" applyAlignment="1" applyProtection="1">
      <alignment horizontal="center" vertical="center"/>
    </xf>
    <xf numFmtId="177" fontId="3" fillId="0" borderId="48" xfId="1" applyNumberFormat="1" applyFont="1" applyFill="1" applyBorder="1" applyAlignment="1" applyProtection="1">
      <alignment horizontal="center" vertical="center"/>
    </xf>
    <xf numFmtId="183" fontId="3" fillId="0" borderId="48" xfId="1" applyNumberFormat="1" applyFont="1" applyFill="1" applyBorder="1" applyAlignment="1" applyProtection="1">
      <alignment horizontal="center" vertical="center"/>
    </xf>
    <xf numFmtId="0" fontId="3" fillId="0" borderId="89" xfId="1" applyFont="1" applyFill="1" applyBorder="1" applyAlignment="1" applyProtection="1">
      <alignment horizontal="center" vertical="center"/>
    </xf>
    <xf numFmtId="0" fontId="3" fillId="0" borderId="59" xfId="1" applyFont="1" applyFill="1" applyBorder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vertical="center"/>
    </xf>
    <xf numFmtId="178" fontId="3" fillId="0" borderId="0" xfId="1" applyNumberFormat="1" applyFont="1" applyFill="1" applyBorder="1" applyAlignment="1" applyProtection="1">
      <alignment vertical="center"/>
    </xf>
    <xf numFmtId="183" fontId="3" fillId="0" borderId="0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>
      <alignment vertical="center"/>
    </xf>
    <xf numFmtId="184" fontId="7" fillId="0" borderId="0" xfId="1" applyNumberFormat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vertical="center"/>
    </xf>
    <xf numFmtId="0" fontId="3" fillId="0" borderId="96" xfId="1" applyFont="1" applyFill="1" applyBorder="1" applyAlignment="1" applyProtection="1">
      <alignment vertical="center"/>
    </xf>
    <xf numFmtId="0" fontId="3" fillId="0" borderId="96" xfId="1" applyFont="1" applyFill="1" applyBorder="1" applyAlignment="1" applyProtection="1">
      <alignment horizontal="left" vertical="center"/>
    </xf>
    <xf numFmtId="0" fontId="11" fillId="0" borderId="99" xfId="1" applyFont="1" applyFill="1" applyBorder="1" applyAlignment="1" applyProtection="1">
      <alignment horizontal="left" vertical="center"/>
    </xf>
    <xf numFmtId="0" fontId="7" fillId="0" borderId="106" xfId="1" applyFont="1" applyFill="1" applyBorder="1" applyAlignment="1" applyProtection="1">
      <alignment vertical="center"/>
    </xf>
    <xf numFmtId="0" fontId="7" fillId="0" borderId="106" xfId="1" applyFont="1" applyFill="1" applyBorder="1" applyAlignment="1" applyProtection="1">
      <alignment horizontal="left" vertical="center" indent="1"/>
    </xf>
    <xf numFmtId="0" fontId="3" fillId="0" borderId="107" xfId="1" applyFont="1" applyFill="1" applyBorder="1" applyAlignment="1" applyProtection="1">
      <alignment horizontal="left" vertical="center" indent="1"/>
    </xf>
    <xf numFmtId="0" fontId="7" fillId="0" borderId="28" xfId="1" applyFont="1" applyFill="1" applyBorder="1" applyAlignment="1" applyProtection="1">
      <alignment vertical="center"/>
    </xf>
    <xf numFmtId="0" fontId="7" fillId="0" borderId="28" xfId="1" applyFont="1" applyFill="1" applyBorder="1" applyAlignment="1" applyProtection="1">
      <alignment horizontal="left" vertical="center" indent="2"/>
    </xf>
    <xf numFmtId="0" fontId="3" fillId="0" borderId="29" xfId="1" applyFont="1" applyFill="1" applyBorder="1" applyAlignment="1" applyProtection="1">
      <alignment horizontal="left" vertical="center" indent="2"/>
    </xf>
    <xf numFmtId="0" fontId="7" fillId="0" borderId="28" xfId="1" applyFont="1" applyFill="1" applyBorder="1" applyAlignment="1" applyProtection="1">
      <alignment horizontal="left" vertical="center" indent="1"/>
    </xf>
    <xf numFmtId="0" fontId="3" fillId="0" borderId="29" xfId="1" applyFont="1" applyFill="1" applyBorder="1" applyAlignment="1" applyProtection="1">
      <alignment horizontal="left" vertical="center" indent="1"/>
    </xf>
    <xf numFmtId="0" fontId="7" fillId="0" borderId="117" xfId="1" applyFont="1" applyFill="1" applyBorder="1" applyAlignment="1" applyProtection="1">
      <alignment vertical="center"/>
    </xf>
    <xf numFmtId="0" fontId="7" fillId="0" borderId="117" xfId="1" applyFont="1" applyFill="1" applyBorder="1" applyAlignment="1" applyProtection="1">
      <alignment horizontal="left" vertical="center" indent="1"/>
    </xf>
    <xf numFmtId="0" fontId="3" fillId="0" borderId="118" xfId="1" applyFont="1" applyFill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1" fillId="0" borderId="44" xfId="1" applyFont="1" applyFill="1" applyBorder="1" applyAlignment="1" applyProtection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 applyProtection="1">
      <alignment horizontal="left" vertical="center" indent="3"/>
    </xf>
    <xf numFmtId="0" fontId="7" fillId="0" borderId="0" xfId="1" applyFont="1" applyFill="1" applyBorder="1" applyAlignment="1">
      <alignment horizontal="center" vertical="center"/>
    </xf>
    <xf numFmtId="0" fontId="12" fillId="0" borderId="125" xfId="1" applyFont="1" applyFill="1" applyBorder="1" applyAlignment="1">
      <alignment horizontal="distributed" vertical="center" wrapText="1" justifyLastLine="1"/>
    </xf>
    <xf numFmtId="0" fontId="14" fillId="0" borderId="2" xfId="1" applyFont="1" applyFill="1" applyBorder="1" applyAlignment="1">
      <alignment horizontal="distributed" vertical="center" justifyLastLine="1"/>
    </xf>
    <xf numFmtId="0" fontId="14" fillId="0" borderId="126" xfId="1" applyFont="1" applyFill="1" applyBorder="1" applyAlignment="1">
      <alignment horizontal="distributed" vertical="center" justifyLastLine="1"/>
    </xf>
    <xf numFmtId="0" fontId="7" fillId="0" borderId="126" xfId="1" applyFont="1" applyFill="1" applyBorder="1" applyAlignment="1">
      <alignment horizontal="distributed" vertical="center" justifyLastLine="1"/>
    </xf>
    <xf numFmtId="0" fontId="14" fillId="0" borderId="127" xfId="1" applyFont="1" applyFill="1" applyBorder="1" applyAlignment="1">
      <alignment horizontal="distributed" vertical="center" justifyLastLine="1"/>
    </xf>
    <xf numFmtId="0" fontId="3" fillId="0" borderId="128" xfId="1" applyFont="1" applyFill="1" applyBorder="1" applyAlignment="1" applyProtection="1">
      <alignment horizontal="distributed" vertical="center" justifyLastLine="1"/>
    </xf>
    <xf numFmtId="0" fontId="3" fillId="0" borderId="89" xfId="1" applyFont="1" applyFill="1" applyBorder="1" applyAlignment="1" applyProtection="1">
      <alignment horizontal="distributed" vertical="center" justifyLastLine="1"/>
    </xf>
    <xf numFmtId="0" fontId="3" fillId="0" borderId="47" xfId="1" applyFont="1" applyFill="1" applyBorder="1" applyAlignment="1" applyProtection="1">
      <alignment horizontal="distributed" vertical="center" justifyLastLine="1"/>
    </xf>
    <xf numFmtId="0" fontId="3" fillId="0" borderId="51" xfId="1" applyFont="1" applyFill="1" applyBorder="1" applyAlignment="1" applyProtection="1">
      <alignment horizontal="distributed" vertical="center" justifyLastLine="1"/>
    </xf>
    <xf numFmtId="37" fontId="11" fillId="0" borderId="0" xfId="4" applyNumberFormat="1" applyFont="1" applyAlignment="1" applyProtection="1">
      <alignment vertical="center"/>
    </xf>
    <xf numFmtId="0" fontId="18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11" fillId="0" borderId="0" xfId="4" applyFont="1" applyAlignment="1">
      <alignment vertical="center"/>
    </xf>
    <xf numFmtId="37" fontId="11" fillId="0" borderId="2" xfId="4" applyNumberFormat="1" applyFont="1" applyBorder="1" applyAlignment="1" applyProtection="1">
      <alignment vertical="center"/>
    </xf>
    <xf numFmtId="0" fontId="11" fillId="0" borderId="132" xfId="4" applyFont="1" applyBorder="1" applyAlignment="1">
      <alignment vertical="center"/>
    </xf>
    <xf numFmtId="37" fontId="11" fillId="0" borderId="40" xfId="4" applyNumberFormat="1" applyFont="1" applyBorder="1" applyAlignment="1" applyProtection="1">
      <alignment vertical="center"/>
    </xf>
    <xf numFmtId="37" fontId="11" fillId="0" borderId="134" xfId="4" applyNumberFormat="1" applyFont="1" applyBorder="1" applyAlignment="1" applyProtection="1">
      <alignment vertical="center"/>
    </xf>
    <xf numFmtId="37" fontId="8" fillId="0" borderId="39" xfId="4" applyNumberFormat="1" applyFont="1" applyBorder="1" applyAlignment="1" applyProtection="1">
      <alignment vertical="center"/>
    </xf>
    <xf numFmtId="37" fontId="8" fillId="0" borderId="134" xfId="4" applyNumberFormat="1" applyFont="1" applyBorder="1" applyAlignment="1" applyProtection="1">
      <alignment vertical="center"/>
    </xf>
    <xf numFmtId="37" fontId="8" fillId="0" borderId="40" xfId="4" applyNumberFormat="1" applyFont="1" applyBorder="1" applyAlignment="1" applyProtection="1">
      <alignment vertical="center"/>
    </xf>
    <xf numFmtId="185" fontId="11" fillId="0" borderId="137" xfId="5" applyNumberFormat="1" applyFont="1" applyBorder="1" applyAlignment="1" applyProtection="1">
      <alignment horizontal="center" vertical="center"/>
    </xf>
    <xf numFmtId="185" fontId="11" fillId="0" borderId="138" xfId="5" applyNumberFormat="1" applyFont="1" applyBorder="1" applyAlignment="1" applyProtection="1">
      <alignment horizontal="center" vertical="center"/>
    </xf>
    <xf numFmtId="37" fontId="11" fillId="0" borderId="40" xfId="4" applyNumberFormat="1" applyFont="1" applyBorder="1" applyAlignment="1" applyProtection="1">
      <alignment horizontal="center" vertical="center"/>
    </xf>
    <xf numFmtId="0" fontId="11" fillId="0" borderId="134" xfId="4" applyFont="1" applyBorder="1" applyAlignment="1">
      <alignment horizontal="center" vertical="center"/>
    </xf>
    <xf numFmtId="0" fontId="11" fillId="0" borderId="40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37" fontId="11" fillId="0" borderId="139" xfId="4" applyNumberFormat="1" applyFont="1" applyBorder="1" applyAlignment="1" applyProtection="1">
      <alignment horizontal="center" vertical="center"/>
    </xf>
    <xf numFmtId="37" fontId="11" fillId="0" borderId="140" xfId="4" applyNumberFormat="1" applyFont="1" applyBorder="1" applyAlignment="1" applyProtection="1">
      <alignment horizontal="center" vertical="center"/>
    </xf>
    <xf numFmtId="37" fontId="11" fillId="0" borderId="47" xfId="4" applyNumberFormat="1" applyFont="1" applyBorder="1" applyAlignment="1" applyProtection="1">
      <alignment horizontal="center" vertical="center"/>
    </xf>
    <xf numFmtId="0" fontId="11" fillId="0" borderId="143" xfId="4" applyFont="1" applyBorder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0" fontId="11" fillId="0" borderId="51" xfId="4" applyFont="1" applyFill="1" applyBorder="1" applyAlignment="1">
      <alignment horizontal="center" vertical="center"/>
    </xf>
    <xf numFmtId="0" fontId="11" fillId="0" borderId="0" xfId="4" applyFont="1" applyBorder="1" applyAlignment="1">
      <alignment horizontal="right" vertical="center"/>
    </xf>
    <xf numFmtId="37" fontId="11" fillId="0" borderId="0" xfId="4" applyNumberFormat="1" applyFont="1" applyBorder="1" applyAlignment="1" applyProtection="1">
      <alignment vertical="center"/>
    </xf>
    <xf numFmtId="0" fontId="11" fillId="0" borderId="0" xfId="4" applyFont="1" applyFill="1" applyBorder="1" applyAlignment="1">
      <alignment vertical="center"/>
    </xf>
    <xf numFmtId="186" fontId="7" fillId="0" borderId="0" xfId="4" applyNumberFormat="1" applyFont="1" applyBorder="1" applyAlignment="1" applyProtection="1">
      <alignment horizontal="right" vertical="center"/>
    </xf>
    <xf numFmtId="186" fontId="8" fillId="0" borderId="144" xfId="4" applyNumberFormat="1" applyFont="1" applyBorder="1" applyAlignment="1" applyProtection="1">
      <alignment vertical="center"/>
    </xf>
    <xf numFmtId="186" fontId="8" fillId="0" borderId="132" xfId="4" applyNumberFormat="1" applyFont="1" applyBorder="1" applyAlignment="1" applyProtection="1">
      <alignment vertical="center"/>
    </xf>
    <xf numFmtId="186" fontId="11" fillId="0" borderId="134" xfId="4" applyNumberFormat="1" applyFont="1" applyBorder="1" applyAlignment="1" applyProtection="1">
      <alignment vertical="center"/>
    </xf>
    <xf numFmtId="0" fontId="11" fillId="0" borderId="134" xfId="4" applyFont="1" applyBorder="1" applyAlignment="1">
      <alignment horizontal="distributed" vertical="center"/>
    </xf>
    <xf numFmtId="0" fontId="11" fillId="0" borderId="56" xfId="4" applyFont="1" applyBorder="1" applyAlignment="1">
      <alignment horizontal="center" vertical="center"/>
    </xf>
    <xf numFmtId="0" fontId="11" fillId="0" borderId="44" xfId="4" applyFont="1" applyBorder="1" applyAlignment="1">
      <alignment horizontal="center" vertical="center"/>
    </xf>
    <xf numFmtId="0" fontId="11" fillId="0" borderId="0" xfId="4" applyFont="1" applyFill="1" applyAlignment="1">
      <alignment vertical="center"/>
    </xf>
    <xf numFmtId="0" fontId="11" fillId="0" borderId="134" xfId="4" applyFont="1" applyFill="1" applyBorder="1" applyAlignment="1">
      <alignment horizontal="distributed" vertical="center"/>
    </xf>
    <xf numFmtId="0" fontId="11" fillId="0" borderId="56" xfId="4" applyFont="1" applyFill="1" applyBorder="1" applyAlignment="1">
      <alignment horizontal="distributed" vertical="center"/>
    </xf>
    <xf numFmtId="0" fontId="11" fillId="0" borderId="44" xfId="4" applyFont="1" applyFill="1" applyBorder="1" applyAlignment="1">
      <alignment horizontal="distributed" vertical="center"/>
    </xf>
    <xf numFmtId="0" fontId="11" fillId="0" borderId="0" xfId="1" applyFont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37" fontId="11" fillId="0" borderId="134" xfId="4" applyNumberFormat="1" applyFont="1" applyBorder="1" applyAlignment="1" applyProtection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141" xfId="4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38" fontId="3" fillId="0" borderId="0" xfId="6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8" fontId="11" fillId="0" borderId="0" xfId="6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38" fontId="11" fillId="0" borderId="0" xfId="1" applyNumberFormat="1" applyFont="1" applyFill="1" applyBorder="1" applyAlignment="1">
      <alignment vertical="center"/>
    </xf>
    <xf numFmtId="0" fontId="11" fillId="0" borderId="4" xfId="1" applyFont="1" applyFill="1" applyBorder="1" applyAlignment="1">
      <alignment horizontal="distributed" vertical="center" shrinkToFit="1"/>
    </xf>
    <xf numFmtId="0" fontId="11" fillId="0" borderId="70" xfId="1" applyFont="1" applyFill="1" applyBorder="1" applyAlignment="1">
      <alignment horizontal="center" vertical="center"/>
    </xf>
    <xf numFmtId="0" fontId="11" fillId="0" borderId="73" xfId="1" applyFont="1" applyFill="1" applyBorder="1" applyAlignment="1">
      <alignment horizontal="distributed" vertical="center" shrinkToFit="1"/>
    </xf>
    <xf numFmtId="0" fontId="3" fillId="0" borderId="73" xfId="1" applyFont="1" applyFill="1" applyBorder="1" applyAlignment="1">
      <alignment horizontal="distributed" vertical="distributed" shrinkToFit="1"/>
    </xf>
    <xf numFmtId="0" fontId="3" fillId="0" borderId="73" xfId="1" applyFont="1" applyFill="1" applyBorder="1" applyAlignment="1">
      <alignment horizontal="distributed" vertical="center" shrinkToFit="1"/>
    </xf>
    <xf numFmtId="0" fontId="21" fillId="0" borderId="70" xfId="1" applyFont="1" applyFill="1" applyBorder="1" applyAlignment="1">
      <alignment horizontal="center" vertical="center"/>
    </xf>
    <xf numFmtId="0" fontId="14" fillId="0" borderId="73" xfId="1" applyFont="1" applyFill="1" applyBorder="1" applyAlignment="1">
      <alignment horizontal="distributed" vertical="center" shrinkToFit="1"/>
    </xf>
    <xf numFmtId="0" fontId="22" fillId="0" borderId="73" xfId="1" applyFont="1" applyFill="1" applyBorder="1" applyAlignment="1">
      <alignment horizontal="distributed" vertical="center" shrinkToFit="1"/>
    </xf>
    <xf numFmtId="0" fontId="7" fillId="0" borderId="73" xfId="1" applyFont="1" applyFill="1" applyBorder="1" applyAlignment="1">
      <alignment horizontal="distributed" vertical="center" shrinkToFit="1"/>
    </xf>
    <xf numFmtId="0" fontId="21" fillId="0" borderId="73" xfId="1" applyFont="1" applyFill="1" applyBorder="1" applyAlignment="1">
      <alignment horizontal="distributed" vertical="center" shrinkToFit="1"/>
    </xf>
    <xf numFmtId="0" fontId="11" fillId="0" borderId="139" xfId="1" applyFont="1" applyFill="1" applyBorder="1" applyAlignment="1">
      <alignment horizontal="center" vertical="center"/>
    </xf>
    <xf numFmtId="0" fontId="11" fillId="0" borderId="146" xfId="1" applyFont="1" applyFill="1" applyBorder="1" applyAlignment="1">
      <alignment horizontal="distributed" vertical="center" shrinkToFit="1"/>
    </xf>
    <xf numFmtId="0" fontId="11" fillId="0" borderId="73" xfId="1" applyFont="1" applyFill="1" applyBorder="1" applyAlignment="1">
      <alignment horizontal="distributed" vertical="center"/>
    </xf>
    <xf numFmtId="0" fontId="11" fillId="0" borderId="42" xfId="1" applyFont="1" applyFill="1" applyBorder="1" applyAlignment="1">
      <alignment horizontal="distributed" vertical="center"/>
    </xf>
    <xf numFmtId="0" fontId="11" fillId="0" borderId="146" xfId="1" applyFont="1" applyFill="1" applyBorder="1" applyAlignment="1">
      <alignment horizontal="distributed" vertical="center"/>
    </xf>
    <xf numFmtId="0" fontId="11" fillId="0" borderId="137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38" fontId="6" fillId="0" borderId="0" xfId="6" applyFont="1" applyFill="1" applyBorder="1" applyAlignment="1">
      <alignment vertical="center"/>
    </xf>
    <xf numFmtId="38" fontId="8" fillId="0" borderId="70" xfId="6" applyFont="1" applyFill="1" applyBorder="1" applyAlignment="1">
      <alignment horizontal="center" vertical="center"/>
    </xf>
    <xf numFmtId="0" fontId="8" fillId="0" borderId="42" xfId="7" applyFont="1" applyFill="1" applyBorder="1" applyAlignment="1">
      <alignment horizontal="distributed" vertical="center" shrinkToFit="1"/>
    </xf>
    <xf numFmtId="187" fontId="11" fillId="0" borderId="0" xfId="1" applyNumberFormat="1" applyFont="1" applyFill="1" applyBorder="1" applyAlignment="1">
      <alignment vertical="center"/>
    </xf>
    <xf numFmtId="38" fontId="8" fillId="0" borderId="73" xfId="6" applyFont="1" applyFill="1" applyBorder="1" applyAlignment="1">
      <alignment horizontal="distributed" vertical="center"/>
    </xf>
    <xf numFmtId="38" fontId="8" fillId="0" borderId="139" xfId="6" applyFont="1" applyFill="1" applyBorder="1" applyAlignment="1">
      <alignment horizontal="center" vertical="center"/>
    </xf>
    <xf numFmtId="38" fontId="8" fillId="0" borderId="146" xfId="6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horizontal="justify" vertical="center"/>
    </xf>
    <xf numFmtId="0" fontId="11" fillId="0" borderId="41" xfId="1" applyFont="1" applyFill="1" applyBorder="1" applyAlignment="1">
      <alignment horizontal="distributed" vertical="center" shrinkToFit="1"/>
    </xf>
    <xf numFmtId="0" fontId="11" fillId="0" borderId="41" xfId="1" applyFont="1" applyFill="1" applyBorder="1" applyAlignment="1">
      <alignment horizontal="center" vertical="center" shrinkToFit="1"/>
    </xf>
    <xf numFmtId="0" fontId="3" fillId="0" borderId="41" xfId="1" applyFont="1" applyFill="1" applyBorder="1" applyAlignment="1">
      <alignment horizontal="distributed" vertical="center" shrinkToFit="1"/>
    </xf>
    <xf numFmtId="38" fontId="11" fillId="0" borderId="41" xfId="6" applyFont="1" applyFill="1" applyBorder="1" applyAlignment="1">
      <alignment horizontal="distributed" vertical="center" shrinkToFit="1"/>
    </xf>
    <xf numFmtId="0" fontId="11" fillId="0" borderId="42" xfId="1" applyFont="1" applyFill="1" applyBorder="1" applyAlignment="1">
      <alignment horizontal="justify" vertical="center"/>
    </xf>
    <xf numFmtId="0" fontId="11" fillId="0" borderId="88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distributed" vertical="center" shrinkToFit="1"/>
    </xf>
    <xf numFmtId="0" fontId="11" fillId="0" borderId="48" xfId="1" applyFont="1" applyFill="1" applyBorder="1" applyAlignment="1">
      <alignment horizontal="center" vertical="center" shrinkToFit="1"/>
    </xf>
    <xf numFmtId="0" fontId="3" fillId="0" borderId="48" xfId="1" applyFont="1" applyFill="1" applyBorder="1" applyAlignment="1">
      <alignment horizontal="distributed" vertical="center" shrinkToFit="1"/>
    </xf>
    <xf numFmtId="38" fontId="11" fillId="0" borderId="48" xfId="6" applyFont="1" applyFill="1" applyBorder="1" applyAlignment="1">
      <alignment horizontal="distributed" vertical="center" shrinkToFit="1"/>
    </xf>
    <xf numFmtId="0" fontId="11" fillId="0" borderId="49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0" fontId="7" fillId="0" borderId="0" xfId="7" applyFont="1"/>
    <xf numFmtId="0" fontId="7" fillId="0" borderId="0" xfId="7" applyFont="1" applyAlignment="1">
      <alignment vertical="center"/>
    </xf>
    <xf numFmtId="0" fontId="7" fillId="0" borderId="0" xfId="7" applyFont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7" fillId="0" borderId="0" xfId="7" quotePrefix="1" applyFont="1" applyAlignment="1">
      <alignment vertical="center"/>
    </xf>
    <xf numFmtId="0" fontId="7" fillId="0" borderId="34" xfId="7" applyFont="1" applyBorder="1" applyAlignment="1">
      <alignment horizontal="center" vertical="center"/>
    </xf>
    <xf numFmtId="0" fontId="14" fillId="0" borderId="4" xfId="7" applyFont="1" applyBorder="1" applyAlignment="1">
      <alignment horizontal="distributed" vertical="center" shrinkToFit="1"/>
    </xf>
    <xf numFmtId="0" fontId="7" fillId="0" borderId="43" xfId="7" applyFont="1" applyBorder="1" applyAlignment="1">
      <alignment horizontal="center" vertical="center"/>
    </xf>
    <xf numFmtId="0" fontId="7" fillId="0" borderId="44" xfId="7" applyFont="1" applyBorder="1" applyAlignment="1">
      <alignment horizontal="distributed" vertical="center" shrinkToFit="1"/>
    </xf>
    <xf numFmtId="0" fontId="7" fillId="0" borderId="148" xfId="7" applyFont="1" applyBorder="1" applyAlignment="1">
      <alignment horizontal="center" vertical="center"/>
    </xf>
    <xf numFmtId="0" fontId="22" fillId="0" borderId="150" xfId="7" applyFont="1" applyBorder="1" applyAlignment="1">
      <alignment horizontal="distributed" vertical="center" shrinkToFit="1"/>
    </xf>
    <xf numFmtId="0" fontId="7" fillId="0" borderId="44" xfId="7" applyFont="1" applyFill="1" applyBorder="1" applyAlignment="1">
      <alignment horizontal="distributed" vertical="center" shrinkToFit="1"/>
    </xf>
    <xf numFmtId="0" fontId="7" fillId="0" borderId="151" xfId="7" applyFont="1" applyBorder="1" applyAlignment="1">
      <alignment horizontal="center" vertical="center"/>
    </xf>
    <xf numFmtId="0" fontId="7" fillId="0" borderId="152" xfId="7" applyFont="1" applyFill="1" applyBorder="1" applyAlignment="1">
      <alignment horizontal="distributed" vertical="center" shrinkToFit="1"/>
    </xf>
    <xf numFmtId="0" fontId="7" fillId="0" borderId="150" xfId="7" applyFont="1" applyFill="1" applyBorder="1" applyAlignment="1">
      <alignment horizontal="distributed" vertical="center" shrinkToFit="1"/>
    </xf>
    <xf numFmtId="0" fontId="7" fillId="0" borderId="73" xfId="7" applyFont="1" applyFill="1" applyBorder="1" applyAlignment="1">
      <alignment horizontal="distributed" vertical="center" shrinkToFit="1"/>
    </xf>
    <xf numFmtId="0" fontId="7" fillId="0" borderId="42" xfId="7" applyFont="1" applyFill="1" applyBorder="1" applyAlignment="1">
      <alignment horizontal="distributed" vertical="center" shrinkToFit="1"/>
    </xf>
    <xf numFmtId="0" fontId="7" fillId="0" borderId="146" xfId="7" applyFont="1" applyFill="1" applyBorder="1" applyAlignment="1">
      <alignment horizontal="distributed" vertical="center" shrinkToFit="1"/>
    </xf>
    <xf numFmtId="0" fontId="26" fillId="0" borderId="151" xfId="7" applyFont="1" applyBorder="1" applyAlignment="1">
      <alignment horizontal="center" vertical="center"/>
    </xf>
    <xf numFmtId="0" fontId="26" fillId="0" borderId="42" xfId="7" applyFont="1" applyBorder="1" applyAlignment="1">
      <alignment horizontal="distributed" vertical="center" shrinkToFit="1"/>
    </xf>
    <xf numFmtId="0" fontId="26" fillId="0" borderId="43" xfId="7" applyFont="1" applyBorder="1" applyAlignment="1">
      <alignment horizontal="center" vertical="center"/>
    </xf>
    <xf numFmtId="0" fontId="26" fillId="0" borderId="73" xfId="7" applyFont="1" applyBorder="1" applyAlignment="1">
      <alignment horizontal="distributed" vertical="center" shrinkToFit="1"/>
    </xf>
    <xf numFmtId="0" fontId="26" fillId="0" borderId="148" xfId="7" applyFont="1" applyBorder="1" applyAlignment="1">
      <alignment horizontal="center" vertical="center"/>
    </xf>
    <xf numFmtId="0" fontId="26" fillId="0" borderId="146" xfId="7" applyFont="1" applyBorder="1" applyAlignment="1">
      <alignment horizontal="distributed" vertical="center" shrinkToFit="1"/>
    </xf>
    <xf numFmtId="0" fontId="7" fillId="0" borderId="145" xfId="7" applyFont="1" applyBorder="1" applyAlignment="1">
      <alignment horizontal="center" vertical="center"/>
    </xf>
    <xf numFmtId="0" fontId="7" fillId="0" borderId="149" xfId="7" applyFont="1" applyBorder="1" applyAlignment="1">
      <alignment horizontal="center" vertical="center"/>
    </xf>
    <xf numFmtId="189" fontId="7" fillId="0" borderId="145" xfId="7" applyNumberFormat="1" applyFont="1" applyFill="1" applyBorder="1" applyAlignment="1">
      <alignment horizontal="center" vertical="center"/>
    </xf>
    <xf numFmtId="0" fontId="7" fillId="0" borderId="149" xfId="7" applyFont="1" applyFill="1" applyBorder="1" applyAlignment="1">
      <alignment horizontal="center" vertical="center"/>
    </xf>
    <xf numFmtId="0" fontId="7" fillId="0" borderId="42" xfId="7" applyFont="1" applyBorder="1" applyAlignment="1">
      <alignment horizontal="left" vertical="center"/>
    </xf>
    <xf numFmtId="0" fontId="7" fillId="0" borderId="49" xfId="7" applyFont="1" applyBorder="1" applyAlignment="1">
      <alignment horizontal="right" vertical="center"/>
    </xf>
    <xf numFmtId="0" fontId="11" fillId="0" borderId="0" xfId="7" applyFont="1"/>
    <xf numFmtId="0" fontId="11" fillId="0" borderId="79" xfId="1" applyFont="1" applyFill="1" applyBorder="1" applyAlignment="1" applyProtection="1">
      <alignment vertical="center"/>
    </xf>
    <xf numFmtId="37" fontId="11" fillId="0" borderId="143" xfId="4" applyNumberFormat="1" applyFont="1" applyBorder="1" applyAlignment="1" applyProtection="1">
      <alignment horizontal="center" vertical="center"/>
    </xf>
    <xf numFmtId="37" fontId="11" fillId="0" borderId="141" xfId="4" applyNumberFormat="1" applyFont="1" applyBorder="1" applyAlignment="1" applyProtection="1">
      <alignment horizontal="center" vertical="center"/>
    </xf>
    <xf numFmtId="38" fontId="26" fillId="0" borderId="154" xfId="9" applyFont="1" applyBorder="1" applyAlignment="1">
      <alignment vertical="center"/>
    </xf>
    <xf numFmtId="38" fontId="26" fillId="0" borderId="145" xfId="9" applyFont="1" applyBorder="1" applyAlignment="1">
      <alignment vertical="center"/>
    </xf>
    <xf numFmtId="189" fontId="26" fillId="0" borderId="145" xfId="9" applyNumberFormat="1" applyFont="1" applyBorder="1" applyAlignment="1">
      <alignment vertical="center"/>
    </xf>
    <xf numFmtId="38" fontId="26" fillId="0" borderId="72" xfId="9" applyFont="1" applyBorder="1" applyAlignment="1">
      <alignment vertical="center"/>
    </xf>
    <xf numFmtId="38" fontId="26" fillId="0" borderId="71" xfId="9" applyFont="1" applyBorder="1" applyAlignment="1">
      <alignment vertical="center"/>
    </xf>
    <xf numFmtId="189" fontId="26" fillId="0" borderId="71" xfId="9" applyNumberFormat="1" applyFont="1" applyBorder="1" applyAlignment="1">
      <alignment vertical="center"/>
    </xf>
    <xf numFmtId="38" fontId="26" fillId="0" borderId="153" xfId="9" applyFont="1" applyBorder="1" applyAlignment="1">
      <alignment vertical="center"/>
    </xf>
    <xf numFmtId="38" fontId="26" fillId="0" borderId="41" xfId="9" applyFont="1" applyBorder="1" applyAlignment="1">
      <alignment vertical="center"/>
    </xf>
    <xf numFmtId="189" fontId="26" fillId="0" borderId="41" xfId="9" applyNumberFormat="1" applyFont="1" applyBorder="1" applyAlignment="1">
      <alignment vertical="center"/>
    </xf>
    <xf numFmtId="38" fontId="7" fillId="0" borderId="72" xfId="9" applyFont="1" applyFill="1" applyBorder="1" applyAlignment="1" applyProtection="1">
      <alignment vertical="center"/>
      <protection locked="0"/>
    </xf>
    <xf numFmtId="38" fontId="7" fillId="0" borderId="0" xfId="9" applyFont="1" applyFill="1" applyBorder="1" applyAlignment="1" applyProtection="1">
      <alignment vertical="center"/>
      <protection locked="0"/>
    </xf>
    <xf numFmtId="38" fontId="7" fillId="0" borderId="71" xfId="9" applyFont="1" applyFill="1" applyBorder="1" applyAlignment="1" applyProtection="1">
      <alignment vertical="center"/>
      <protection locked="0"/>
    </xf>
    <xf numFmtId="38" fontId="7" fillId="0" borderId="145" xfId="9" applyFont="1" applyFill="1" applyBorder="1" applyAlignment="1" applyProtection="1">
      <alignment vertical="center"/>
      <protection locked="0"/>
    </xf>
    <xf numFmtId="189" fontId="7" fillId="0" borderId="71" xfId="7" applyNumberFormat="1" applyFont="1" applyFill="1" applyBorder="1" applyAlignment="1">
      <alignment vertical="center"/>
    </xf>
    <xf numFmtId="38" fontId="7" fillId="0" borderId="71" xfId="9" applyFont="1" applyBorder="1" applyAlignment="1" applyProtection="1">
      <alignment vertical="center"/>
      <protection locked="0"/>
    </xf>
    <xf numFmtId="38" fontId="7" fillId="0" borderId="145" xfId="9" applyFont="1" applyBorder="1" applyAlignment="1" applyProtection="1">
      <alignment vertical="center"/>
    </xf>
    <xf numFmtId="0" fontId="28" fillId="0" borderId="0" xfId="8" applyFont="1">
      <alignment vertical="center"/>
    </xf>
    <xf numFmtId="0" fontId="28" fillId="0" borderId="0" xfId="8" applyNumberFormat="1" applyFont="1">
      <alignment vertical="center"/>
    </xf>
    <xf numFmtId="0" fontId="29" fillId="0" borderId="0" xfId="0" applyFont="1" applyAlignment="1">
      <alignment vertical="center"/>
    </xf>
    <xf numFmtId="190" fontId="29" fillId="0" borderId="0" xfId="0" applyNumberFormat="1" applyFont="1" applyAlignment="1">
      <alignment vertical="center"/>
    </xf>
    <xf numFmtId="189" fontId="7" fillId="0" borderId="71" xfId="7" applyNumberFormat="1" applyFont="1" applyBorder="1" applyAlignment="1">
      <alignment vertical="center"/>
    </xf>
    <xf numFmtId="38" fontId="7" fillId="0" borderId="0" xfId="9" applyFont="1" applyBorder="1" applyAlignment="1" applyProtection="1">
      <alignment vertical="center"/>
      <protection locked="0"/>
    </xf>
    <xf numFmtId="38" fontId="7" fillId="0" borderId="71" xfId="9" applyFont="1" applyBorder="1" applyAlignment="1" applyProtection="1">
      <alignment vertical="center"/>
    </xf>
    <xf numFmtId="189" fontId="7" fillId="0" borderId="41" xfId="7" applyNumberFormat="1" applyFont="1" applyBorder="1" applyAlignment="1">
      <alignment vertical="center"/>
    </xf>
    <xf numFmtId="38" fontId="7" fillId="0" borderId="41" xfId="9" applyFont="1" applyBorder="1" applyAlignment="1" applyProtection="1">
      <alignment vertical="center"/>
    </xf>
    <xf numFmtId="38" fontId="7" fillId="0" borderId="154" xfId="9" applyFont="1" applyFill="1" applyBorder="1" applyAlignment="1" applyProtection="1">
      <alignment vertical="center"/>
      <protection locked="0"/>
    </xf>
    <xf numFmtId="38" fontId="7" fillId="0" borderId="149" xfId="9" applyFont="1" applyFill="1" applyBorder="1" applyAlignment="1" applyProtection="1">
      <alignment vertical="center"/>
      <protection locked="0"/>
    </xf>
    <xf numFmtId="38" fontId="7" fillId="0" borderId="145" xfId="9" applyFont="1" applyBorder="1" applyAlignment="1" applyProtection="1">
      <alignment vertical="center"/>
      <protection locked="0"/>
    </xf>
    <xf numFmtId="38" fontId="7" fillId="0" borderId="149" xfId="9" applyFont="1" applyBorder="1" applyAlignment="1" applyProtection="1">
      <alignment vertical="center"/>
      <protection locked="0"/>
    </xf>
    <xf numFmtId="38" fontId="7" fillId="0" borderId="153" xfId="9" applyFont="1" applyFill="1" applyBorder="1" applyAlignment="1" applyProtection="1">
      <alignment vertical="center"/>
      <protection locked="0"/>
    </xf>
    <xf numFmtId="38" fontId="7" fillId="0" borderId="54" xfId="9" applyFont="1" applyFill="1" applyBorder="1" applyAlignment="1" applyProtection="1">
      <alignment vertical="center"/>
      <protection locked="0"/>
    </xf>
    <xf numFmtId="38" fontId="7" fillId="0" borderId="41" xfId="9" applyFont="1" applyFill="1" applyBorder="1" applyAlignment="1" applyProtection="1">
      <alignment vertical="center"/>
      <protection locked="0"/>
    </xf>
    <xf numFmtId="38" fontId="7" fillId="0" borderId="41" xfId="9" applyFont="1" applyBorder="1" applyAlignment="1" applyProtection="1">
      <alignment vertical="center"/>
      <protection locked="0"/>
    </xf>
    <xf numFmtId="38" fontId="7" fillId="0" borderId="54" xfId="9" applyFont="1" applyBorder="1" applyAlignment="1" applyProtection="1">
      <alignment vertical="center"/>
      <protection locked="0"/>
    </xf>
    <xf numFmtId="189" fontId="7" fillId="0" borderId="41" xfId="9" applyNumberFormat="1" applyFont="1" applyBorder="1" applyAlignment="1" applyProtection="1">
      <alignment vertical="center"/>
      <protection locked="0"/>
    </xf>
    <xf numFmtId="189" fontId="7" fillId="0" borderId="71" xfId="9" applyNumberFormat="1" applyFont="1" applyBorder="1" applyAlignment="1" applyProtection="1">
      <alignment vertical="center"/>
      <protection locked="0"/>
    </xf>
    <xf numFmtId="189" fontId="7" fillId="0" borderId="145" xfId="9" applyNumberFormat="1" applyFont="1" applyBorder="1" applyAlignment="1" applyProtection="1">
      <alignment vertical="center"/>
      <protection locked="0"/>
    </xf>
    <xf numFmtId="0" fontId="29" fillId="0" borderId="147" xfId="0" applyFont="1" applyBorder="1" applyAlignment="1">
      <alignment vertical="center" shrinkToFit="1"/>
    </xf>
    <xf numFmtId="38" fontId="7" fillId="0" borderId="3" xfId="9" applyFont="1" applyFill="1" applyBorder="1" applyAlignment="1" applyProtection="1">
      <alignment vertical="center"/>
      <protection locked="0"/>
    </xf>
    <xf numFmtId="38" fontId="7" fillId="0" borderId="2" xfId="9" applyFont="1" applyFill="1" applyBorder="1" applyAlignment="1" applyProtection="1">
      <alignment vertical="center"/>
      <protection locked="0"/>
    </xf>
    <xf numFmtId="38" fontId="7" fillId="0" borderId="128" xfId="9" applyFont="1" applyFill="1" applyBorder="1" applyAlignment="1" applyProtection="1">
      <alignment vertical="center"/>
      <protection locked="0"/>
    </xf>
    <xf numFmtId="38" fontId="7" fillId="0" borderId="3" xfId="9" applyFont="1" applyBorder="1" applyAlignment="1" applyProtection="1">
      <alignment vertical="center"/>
      <protection locked="0"/>
    </xf>
    <xf numFmtId="189" fontId="7" fillId="0" borderId="3" xfId="9" applyNumberFormat="1" applyFont="1" applyBorder="1" applyAlignment="1" applyProtection="1">
      <alignment vertical="center"/>
      <protection locked="0"/>
    </xf>
    <xf numFmtId="38" fontId="7" fillId="0" borderId="2" xfId="9" applyFont="1" applyBorder="1" applyAlignment="1" applyProtection="1">
      <alignment vertical="center"/>
      <protection locked="0"/>
    </xf>
    <xf numFmtId="38" fontId="7" fillId="0" borderId="3" xfId="9" applyFont="1" applyBorder="1" applyAlignment="1" applyProtection="1">
      <alignment vertical="center"/>
    </xf>
    <xf numFmtId="188" fontId="3" fillId="0" borderId="0" xfId="6" applyNumberFormat="1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vertical="center"/>
    </xf>
    <xf numFmtId="38" fontId="8" fillId="0" borderId="145" xfId="6" applyFont="1" applyFill="1" applyBorder="1" applyAlignment="1">
      <alignment vertical="center"/>
    </xf>
    <xf numFmtId="38" fontId="8" fillId="0" borderId="71" xfId="6" applyFont="1" applyFill="1" applyBorder="1" applyAlignment="1">
      <alignment vertical="center"/>
    </xf>
    <xf numFmtId="38" fontId="8" fillId="0" borderId="41" xfId="6" applyFont="1" applyFill="1" applyBorder="1" applyAlignment="1">
      <alignment vertical="center"/>
    </xf>
    <xf numFmtId="38" fontId="11" fillId="0" borderId="71" xfId="6" applyFont="1" applyFill="1" applyBorder="1" applyAlignment="1" applyProtection="1">
      <alignment vertical="center"/>
      <protection locked="0"/>
    </xf>
    <xf numFmtId="38" fontId="11" fillId="0" borderId="71" xfId="6" applyFont="1" applyFill="1" applyBorder="1" applyAlignment="1">
      <alignment vertical="center"/>
    </xf>
    <xf numFmtId="38" fontId="11" fillId="0" borderId="145" xfId="6" applyFont="1" applyFill="1" applyBorder="1" applyAlignment="1" applyProtection="1">
      <alignment vertical="center"/>
      <protection locked="0"/>
    </xf>
    <xf numFmtId="38" fontId="11" fillId="0" borderId="145" xfId="6" applyFont="1" applyFill="1" applyBorder="1" applyAlignment="1">
      <alignment vertical="center"/>
    </xf>
    <xf numFmtId="38" fontId="11" fillId="0" borderId="41" xfId="6" applyFont="1" applyFill="1" applyBorder="1" applyAlignment="1" applyProtection="1">
      <alignment vertical="center"/>
      <protection locked="0"/>
    </xf>
    <xf numFmtId="38" fontId="11" fillId="0" borderId="41" xfId="6" applyFont="1" applyFill="1" applyBorder="1" applyAlignment="1">
      <alignment vertical="center"/>
    </xf>
    <xf numFmtId="38" fontId="11" fillId="0" borderId="3" xfId="6" applyFont="1" applyFill="1" applyBorder="1" applyAlignment="1" applyProtection="1">
      <alignment vertical="center"/>
      <protection locked="0"/>
    </xf>
    <xf numFmtId="38" fontId="11" fillId="0" borderId="3" xfId="6" applyFont="1" applyFill="1" applyBorder="1" applyAlignment="1">
      <alignment vertical="center"/>
    </xf>
    <xf numFmtId="0" fontId="11" fillId="0" borderId="90" xfId="1" applyFont="1" applyFill="1" applyBorder="1" applyAlignment="1">
      <alignment horizontal="center" vertical="center"/>
    </xf>
    <xf numFmtId="186" fontId="11" fillId="0" borderId="134" xfId="4" applyNumberFormat="1" applyFont="1" applyFill="1" applyBorder="1" applyAlignment="1" applyProtection="1">
      <alignment vertical="center"/>
    </xf>
    <xf numFmtId="186" fontId="11" fillId="0" borderId="39" xfId="4" applyNumberFormat="1" applyFont="1" applyFill="1" applyBorder="1" applyAlignment="1" applyProtection="1">
      <alignment horizontal="right" vertical="center"/>
    </xf>
    <xf numFmtId="37" fontId="11" fillId="0" borderId="134" xfId="4" applyNumberFormat="1" applyFont="1" applyFill="1" applyBorder="1" applyAlignment="1" applyProtection="1">
      <alignment vertical="center"/>
      <protection locked="0"/>
    </xf>
    <xf numFmtId="37" fontId="11" fillId="0" borderId="39" xfId="4" applyNumberFormat="1" applyFont="1" applyFill="1" applyBorder="1" applyAlignment="1" applyProtection="1">
      <alignment vertical="center"/>
      <protection locked="0"/>
    </xf>
    <xf numFmtId="37" fontId="11" fillId="0" borderId="132" xfId="4" applyNumberFormat="1" applyFont="1" applyFill="1" applyBorder="1" applyAlignment="1" applyProtection="1">
      <alignment vertical="center"/>
      <protection locked="0"/>
    </xf>
    <xf numFmtId="37" fontId="11" fillId="0" borderId="1" xfId="4" applyNumberFormat="1" applyFont="1" applyFill="1" applyBorder="1" applyAlignment="1" applyProtection="1">
      <alignment vertical="center"/>
      <protection locked="0"/>
    </xf>
    <xf numFmtId="180" fontId="30" fillId="0" borderId="71" xfId="2" applyNumberFormat="1" applyFont="1" applyFill="1" applyBorder="1" applyAlignment="1" applyProtection="1">
      <alignment vertical="center"/>
    </xf>
    <xf numFmtId="180" fontId="30" fillId="0" borderId="122" xfId="2" applyNumberFormat="1" applyFont="1" applyFill="1" applyBorder="1" applyAlignment="1" applyProtection="1">
      <alignment vertical="center"/>
    </xf>
    <xf numFmtId="180" fontId="30" fillId="0" borderId="120" xfId="2" applyNumberFormat="1" applyFont="1" applyFill="1" applyBorder="1" applyAlignment="1" applyProtection="1">
      <alignment vertical="center"/>
    </xf>
    <xf numFmtId="180" fontId="30" fillId="0" borderId="121" xfId="2" applyNumberFormat="1" applyFont="1" applyFill="1" applyBorder="1" applyAlignment="1" applyProtection="1">
      <alignment vertical="center"/>
    </xf>
    <xf numFmtId="180" fontId="30" fillId="0" borderId="124" xfId="2" applyNumberFormat="1" applyFont="1" applyFill="1" applyBorder="1" applyAlignment="1" applyProtection="1">
      <alignment vertical="center"/>
    </xf>
    <xf numFmtId="180" fontId="30" fillId="0" borderId="119" xfId="2" applyNumberFormat="1" applyFont="1" applyFill="1" applyBorder="1" applyAlignment="1" applyProtection="1">
      <alignment vertical="center"/>
    </xf>
    <xf numFmtId="180" fontId="30" fillId="0" borderId="116" xfId="2" applyNumberFormat="1" applyFont="1" applyFill="1" applyBorder="1" applyAlignment="1" applyProtection="1">
      <alignment vertical="center"/>
    </xf>
    <xf numFmtId="180" fontId="30" fillId="0" borderId="115" xfId="2" applyNumberFormat="1" applyFont="1" applyFill="1" applyBorder="1" applyAlignment="1">
      <alignment horizontal="right" vertical="center"/>
    </xf>
    <xf numFmtId="180" fontId="30" fillId="0" borderId="113" xfId="2" applyNumberFormat="1" applyFont="1" applyFill="1" applyBorder="1" applyAlignment="1">
      <alignment vertical="center"/>
    </xf>
    <xf numFmtId="180" fontId="30" fillId="0" borderId="114" xfId="2" applyNumberFormat="1" applyFont="1" applyFill="1" applyBorder="1" applyAlignment="1">
      <alignment vertical="center"/>
    </xf>
    <xf numFmtId="180" fontId="30" fillId="0" borderId="112" xfId="2" applyNumberFormat="1" applyFont="1" applyFill="1" applyBorder="1" applyAlignment="1">
      <alignment vertical="center"/>
    </xf>
    <xf numFmtId="180" fontId="30" fillId="0" borderId="26" xfId="2" applyNumberFormat="1" applyFont="1" applyFill="1" applyBorder="1" applyAlignment="1" applyProtection="1">
      <alignment vertical="center"/>
    </xf>
    <xf numFmtId="180" fontId="30" fillId="0" borderId="111" xfId="2" applyNumberFormat="1" applyFont="1" applyFill="1" applyBorder="1" applyAlignment="1">
      <alignment horizontal="right" vertical="center"/>
    </xf>
    <xf numFmtId="180" fontId="30" fillId="0" borderId="109" xfId="2" applyNumberFormat="1" applyFont="1" applyFill="1" applyBorder="1" applyAlignment="1">
      <alignment vertical="center"/>
    </xf>
    <xf numFmtId="180" fontId="30" fillId="0" borderId="109" xfId="2" applyNumberFormat="1" applyFont="1" applyFill="1" applyBorder="1" applyAlignment="1">
      <alignment horizontal="right" vertical="center"/>
    </xf>
    <xf numFmtId="180" fontId="30" fillId="0" borderId="108" xfId="2" applyNumberFormat="1" applyFont="1" applyFill="1" applyBorder="1" applyAlignment="1">
      <alignment vertical="center"/>
    </xf>
    <xf numFmtId="180" fontId="30" fillId="0" borderId="45" xfId="2" applyNumberFormat="1" applyFont="1" applyFill="1" applyBorder="1" applyAlignment="1">
      <alignment horizontal="right" vertical="center"/>
    </xf>
    <xf numFmtId="180" fontId="30" fillId="0" borderId="123" xfId="2" applyNumberFormat="1" applyFont="1" applyFill="1" applyBorder="1" applyAlignment="1">
      <alignment horizontal="right" vertical="center"/>
    </xf>
    <xf numFmtId="180" fontId="30" fillId="0" borderId="28" xfId="2" applyNumberFormat="1" applyFont="1" applyFill="1" applyBorder="1" applyAlignment="1">
      <alignment horizontal="right" vertical="center"/>
    </xf>
    <xf numFmtId="180" fontId="30" fillId="0" borderId="108" xfId="2" applyNumberFormat="1" applyFont="1" applyFill="1" applyBorder="1" applyAlignment="1">
      <alignment horizontal="right" vertical="center"/>
    </xf>
    <xf numFmtId="180" fontId="30" fillId="0" borderId="110" xfId="2" applyNumberFormat="1" applyFont="1" applyFill="1" applyBorder="1" applyAlignment="1">
      <alignment horizontal="right" vertical="center"/>
    </xf>
    <xf numFmtId="180" fontId="30" fillId="0" borderId="28" xfId="2" applyNumberFormat="1" applyFont="1" applyFill="1" applyBorder="1" applyAlignment="1">
      <alignment vertical="center"/>
    </xf>
    <xf numFmtId="180" fontId="30" fillId="0" borderId="123" xfId="2" applyNumberFormat="1" applyFont="1" applyFill="1" applyBorder="1" applyAlignment="1" applyProtection="1">
      <alignment vertical="center"/>
    </xf>
    <xf numFmtId="180" fontId="30" fillId="0" borderId="109" xfId="2" applyNumberFormat="1" applyFont="1" applyFill="1" applyBorder="1" applyAlignment="1" applyProtection="1">
      <alignment vertical="center"/>
    </xf>
    <xf numFmtId="180" fontId="30" fillId="0" borderId="110" xfId="2" applyNumberFormat="1" applyFont="1" applyFill="1" applyBorder="1" applyAlignment="1" applyProtection="1">
      <alignment vertical="center"/>
    </xf>
    <xf numFmtId="180" fontId="30" fillId="0" borderId="108" xfId="2" applyNumberFormat="1" applyFont="1" applyFill="1" applyBorder="1" applyAlignment="1" applyProtection="1">
      <alignment vertical="center"/>
    </xf>
    <xf numFmtId="180" fontId="30" fillId="0" borderId="110" xfId="2" applyNumberFormat="1" applyFont="1" applyFill="1" applyBorder="1" applyAlignment="1">
      <alignment vertical="center"/>
    </xf>
    <xf numFmtId="180" fontId="30" fillId="0" borderId="105" xfId="2" applyNumberFormat="1" applyFont="1" applyFill="1" applyBorder="1" applyAlignment="1" applyProtection="1">
      <alignment vertical="center"/>
    </xf>
    <xf numFmtId="180" fontId="30" fillId="0" borderId="104" xfId="2" applyNumberFormat="1" applyFont="1" applyFill="1" applyBorder="1" applyAlignment="1">
      <alignment horizontal="right" vertical="center"/>
    </xf>
    <xf numFmtId="180" fontId="30" fillId="0" borderId="102" xfId="2" applyNumberFormat="1" applyFont="1" applyFill="1" applyBorder="1" applyAlignment="1">
      <alignment vertical="center"/>
    </xf>
    <xf numFmtId="180" fontId="30" fillId="0" borderId="106" xfId="2" applyNumberFormat="1" applyFont="1" applyFill="1" applyBorder="1" applyAlignment="1">
      <alignment vertical="center"/>
    </xf>
    <xf numFmtId="180" fontId="30" fillId="0" borderId="101" xfId="2" applyNumberFormat="1" applyFont="1" applyFill="1" applyBorder="1" applyAlignment="1">
      <alignment vertical="center"/>
    </xf>
    <xf numFmtId="180" fontId="30" fillId="0" borderId="120" xfId="2" applyNumberFormat="1" applyFont="1" applyFill="1" applyBorder="1" applyAlignment="1" applyProtection="1">
      <alignment horizontal="right" vertical="center"/>
    </xf>
    <xf numFmtId="180" fontId="30" fillId="0" borderId="103" xfId="2" applyNumberFormat="1" applyFont="1" applyFill="1" applyBorder="1" applyAlignment="1">
      <alignment vertical="center"/>
    </xf>
    <xf numFmtId="180" fontId="30" fillId="0" borderId="98" xfId="2" applyNumberFormat="1" applyFont="1" applyFill="1" applyBorder="1" applyAlignment="1" applyProtection="1">
      <alignment vertical="center"/>
    </xf>
    <xf numFmtId="180" fontId="30" fillId="0" borderId="97" xfId="2" applyNumberFormat="1" applyFont="1" applyFill="1" applyBorder="1" applyAlignment="1">
      <alignment horizontal="right" vertical="center"/>
    </xf>
    <xf numFmtId="180" fontId="30" fillId="0" borderId="95" xfId="2" applyNumberFormat="1" applyFont="1" applyFill="1" applyBorder="1" applyAlignment="1">
      <alignment vertical="center"/>
    </xf>
    <xf numFmtId="180" fontId="30" fillId="0" borderId="100" xfId="2" applyNumberFormat="1" applyFont="1" applyFill="1" applyBorder="1" applyAlignment="1">
      <alignment vertical="center"/>
    </xf>
    <xf numFmtId="180" fontId="30" fillId="0" borderId="94" xfId="2" applyNumberFormat="1" applyFont="1" applyFill="1" applyBorder="1" applyAlignment="1">
      <alignment vertical="center"/>
    </xf>
    <xf numFmtId="180" fontId="30" fillId="0" borderId="96" xfId="2" applyNumberFormat="1" applyFont="1" applyFill="1" applyBorder="1" applyAlignment="1">
      <alignment vertical="center"/>
    </xf>
    <xf numFmtId="180" fontId="31" fillId="0" borderId="61" xfId="2" applyNumberFormat="1" applyFont="1" applyFill="1" applyBorder="1" applyAlignment="1" applyProtection="1">
      <alignment horizontal="right" vertical="center"/>
    </xf>
    <xf numFmtId="180" fontId="31" fillId="0" borderId="93" xfId="2" applyNumberFormat="1" applyFont="1" applyFill="1" applyBorder="1" applyAlignment="1" applyProtection="1">
      <alignment horizontal="right" vertical="center"/>
    </xf>
    <xf numFmtId="180" fontId="31" fillId="0" borderId="92" xfId="2" applyNumberFormat="1" applyFont="1" applyFill="1" applyBorder="1" applyAlignment="1" applyProtection="1">
      <alignment horizontal="right" vertical="center"/>
    </xf>
    <xf numFmtId="180" fontId="31" fillId="0" borderId="64" xfId="2" applyNumberFormat="1" applyFont="1" applyFill="1" applyBorder="1" applyAlignment="1" applyProtection="1">
      <alignment horizontal="right" vertical="center"/>
    </xf>
    <xf numFmtId="180" fontId="14" fillId="0" borderId="49" xfId="2" applyNumberFormat="1" applyFont="1" applyFill="1" applyBorder="1" applyAlignment="1" applyProtection="1">
      <alignment horizontal="right" vertical="center"/>
    </xf>
    <xf numFmtId="180" fontId="14" fillId="0" borderId="89" xfId="2" applyNumberFormat="1" applyFont="1" applyFill="1" applyBorder="1" applyAlignment="1" applyProtection="1">
      <alignment horizontal="right" vertical="center"/>
    </xf>
    <xf numFmtId="180" fontId="14" fillId="0" borderId="48" xfId="2" applyNumberFormat="1" applyFont="1" applyFill="1" applyBorder="1" applyAlignment="1" applyProtection="1">
      <alignment horizontal="right" vertical="center"/>
    </xf>
    <xf numFmtId="176" fontId="14" fillId="0" borderId="88" xfId="1" applyNumberFormat="1" applyFont="1" applyFill="1" applyBorder="1" applyAlignment="1" applyProtection="1">
      <alignment horizontal="right" vertical="center"/>
    </xf>
    <xf numFmtId="180" fontId="14" fillId="0" borderId="85" xfId="2" applyNumberFormat="1" applyFont="1" applyFill="1" applyBorder="1" applyAlignment="1">
      <alignment horizontal="right" vertical="center"/>
    </xf>
    <xf numFmtId="180" fontId="14" fillId="0" borderId="84" xfId="2" applyNumberFormat="1" applyFont="1" applyFill="1" applyBorder="1" applyAlignment="1">
      <alignment horizontal="right" vertical="center"/>
    </xf>
    <xf numFmtId="180" fontId="14" fillId="0" borderId="83" xfId="2" applyNumberFormat="1" applyFont="1" applyFill="1" applyBorder="1" applyAlignment="1" applyProtection="1">
      <alignment horizontal="right" vertical="center"/>
    </xf>
    <xf numFmtId="176" fontId="14" fillId="0" borderId="82" xfId="1" applyNumberFormat="1" applyFont="1" applyFill="1" applyBorder="1" applyAlignment="1" applyProtection="1">
      <alignment horizontal="right" vertical="center"/>
    </xf>
    <xf numFmtId="180" fontId="14" fillId="0" borderId="27" xfId="2" applyNumberFormat="1" applyFont="1" applyFill="1" applyBorder="1" applyAlignment="1">
      <alignment horizontal="right" vertical="center"/>
    </xf>
    <xf numFmtId="180" fontId="14" fillId="0" borderId="28" xfId="2" applyNumberFormat="1" applyFont="1" applyFill="1" applyBorder="1" applyAlignment="1">
      <alignment horizontal="right" vertical="center"/>
    </xf>
    <xf numFmtId="180" fontId="14" fillId="0" borderId="26" xfId="2" applyNumberFormat="1" applyFont="1" applyFill="1" applyBorder="1" applyAlignment="1" applyProtection="1">
      <alignment horizontal="right" vertical="center"/>
    </xf>
    <xf numFmtId="176" fontId="14" fillId="0" borderId="69" xfId="1" applyNumberFormat="1" applyFont="1" applyFill="1" applyBorder="1" applyAlignment="1" applyProtection="1">
      <alignment horizontal="right" vertical="center"/>
    </xf>
    <xf numFmtId="180" fontId="14" fillId="0" borderId="73" xfId="2" applyNumberFormat="1" applyFont="1" applyFill="1" applyBorder="1" applyAlignment="1">
      <alignment horizontal="right" vertical="center"/>
    </xf>
    <xf numFmtId="180" fontId="14" fillId="0" borderId="0" xfId="2" applyNumberFormat="1" applyFont="1" applyFill="1" applyBorder="1" applyAlignment="1">
      <alignment horizontal="right" vertical="center"/>
    </xf>
    <xf numFmtId="180" fontId="14" fillId="0" borderId="71" xfId="2" applyNumberFormat="1" applyFont="1" applyFill="1" applyBorder="1" applyAlignment="1" applyProtection="1">
      <alignment horizontal="right" vertical="center"/>
    </xf>
    <xf numFmtId="176" fontId="14" fillId="0" borderId="70" xfId="1" applyNumberFormat="1" applyFont="1" applyFill="1" applyBorder="1" applyAlignment="1" applyProtection="1">
      <alignment horizontal="right" vertical="center"/>
    </xf>
    <xf numFmtId="180" fontId="14" fillId="0" borderId="77" xfId="2" applyNumberFormat="1" applyFont="1" applyFill="1" applyBorder="1" applyAlignment="1" applyProtection="1">
      <alignment horizontal="right" vertical="center"/>
    </xf>
    <xf numFmtId="180" fontId="14" fillId="0" borderId="76" xfId="2" applyNumberFormat="1" applyFont="1" applyFill="1" applyBorder="1" applyAlignment="1" applyProtection="1">
      <alignment horizontal="right" vertical="center"/>
    </xf>
    <xf numFmtId="180" fontId="14" fillId="0" borderId="75" xfId="2" applyNumberFormat="1" applyFont="1" applyFill="1" applyBorder="1" applyAlignment="1" applyProtection="1">
      <alignment horizontal="right" vertical="center"/>
    </xf>
    <xf numFmtId="176" fontId="14" fillId="0" borderId="74" xfId="1" applyNumberFormat="1" applyFont="1" applyFill="1" applyBorder="1" applyAlignment="1" applyProtection="1">
      <alignment horizontal="right" vertical="center"/>
    </xf>
    <xf numFmtId="180" fontId="14" fillId="0" borderId="72" xfId="2" applyNumberFormat="1" applyFont="1" applyFill="1" applyBorder="1" applyAlignment="1">
      <alignment horizontal="right" vertical="center"/>
    </xf>
    <xf numFmtId="180" fontId="14" fillId="0" borderId="32" xfId="2" applyNumberFormat="1" applyFont="1" applyFill="1" applyBorder="1" applyAlignment="1">
      <alignment horizontal="right" vertical="center"/>
    </xf>
    <xf numFmtId="180" fontId="14" fillId="0" borderId="27" xfId="2" applyNumberFormat="1" applyFont="1" applyFill="1" applyBorder="1" applyAlignment="1" applyProtection="1">
      <alignment horizontal="right" vertical="center"/>
    </xf>
    <xf numFmtId="180" fontId="14" fillId="0" borderId="32" xfId="2" applyNumberFormat="1" applyFont="1" applyFill="1" applyBorder="1" applyAlignment="1" applyProtection="1">
      <alignment horizontal="right" vertical="center"/>
    </xf>
    <xf numFmtId="180" fontId="14" fillId="0" borderId="26" xfId="2" applyNumberFormat="1" applyFont="1" applyFill="1" applyBorder="1" applyAlignment="1">
      <alignment horizontal="right" vertical="center"/>
    </xf>
    <xf numFmtId="180" fontId="14" fillId="0" borderId="31" xfId="2" applyNumberFormat="1" applyFont="1" applyFill="1" applyBorder="1" applyAlignment="1">
      <alignment horizontal="right" vertical="center"/>
    </xf>
    <xf numFmtId="180" fontId="14" fillId="0" borderId="66" xfId="2" applyNumberFormat="1" applyFont="1" applyFill="1" applyBorder="1" applyAlignment="1">
      <alignment horizontal="right" vertical="center"/>
    </xf>
    <xf numFmtId="180" fontId="14" fillId="0" borderId="30" xfId="2" applyNumberFormat="1" applyFont="1" applyFill="1" applyBorder="1" applyAlignment="1">
      <alignment horizontal="right" vertical="center"/>
    </xf>
    <xf numFmtId="176" fontId="14" fillId="0" borderId="65" xfId="1" applyNumberFormat="1" applyFont="1" applyFill="1" applyBorder="1" applyAlignment="1" applyProtection="1">
      <alignment horizontal="right" vertical="center"/>
    </xf>
    <xf numFmtId="181" fontId="32" fillId="0" borderId="63" xfId="2" applyNumberFormat="1" applyFont="1" applyFill="1" applyBorder="1" applyAlignment="1" applyProtection="1">
      <alignment horizontal="right" vertical="center"/>
    </xf>
    <xf numFmtId="181" fontId="32" fillId="0" borderId="62" xfId="2" applyNumberFormat="1" applyFont="1" applyFill="1" applyBorder="1" applyAlignment="1" applyProtection="1">
      <alignment horizontal="right" vertical="center"/>
    </xf>
    <xf numFmtId="181" fontId="32" fillId="0" borderId="61" xfId="2" applyNumberFormat="1" applyFont="1" applyFill="1" applyBorder="1" applyAlignment="1" applyProtection="1">
      <alignment horizontal="right" vertical="center" shrinkToFit="1"/>
    </xf>
    <xf numFmtId="176" fontId="32" fillId="0" borderId="60" xfId="1" applyNumberFormat="1" applyFont="1" applyFill="1" applyBorder="1" applyAlignment="1" applyProtection="1">
      <alignment horizontal="right" vertical="center"/>
    </xf>
    <xf numFmtId="180" fontId="3" fillId="0" borderId="49" xfId="2" applyNumberFormat="1" applyFont="1" applyBorder="1" applyAlignment="1" applyProtection="1">
      <alignment vertical="center"/>
      <protection locked="0"/>
    </xf>
    <xf numFmtId="180" fontId="3" fillId="0" borderId="48" xfId="2" applyNumberFormat="1" applyFont="1" applyBorder="1" applyAlignment="1" applyProtection="1">
      <alignment vertical="center"/>
      <protection locked="0"/>
    </xf>
    <xf numFmtId="180" fontId="3" fillId="0" borderId="47" xfId="1" applyNumberFormat="1" applyFont="1" applyBorder="1" applyAlignment="1" applyProtection="1">
      <alignment horizontal="right" vertical="center"/>
    </xf>
    <xf numFmtId="179" fontId="3" fillId="0" borderId="57" xfId="1" applyNumberFormat="1" applyFont="1" applyBorder="1" applyAlignment="1" applyProtection="1">
      <alignment horizontal="right" vertical="center"/>
    </xf>
    <xf numFmtId="180" fontId="3" fillId="0" borderId="27" xfId="2" applyNumberFormat="1" applyFont="1" applyBorder="1" applyAlignment="1" applyProtection="1">
      <alignment vertical="center"/>
      <protection locked="0"/>
    </xf>
    <xf numFmtId="180" fontId="3" fillId="0" borderId="26" xfId="2" applyNumberFormat="1" applyFont="1" applyBorder="1" applyAlignment="1" applyProtection="1">
      <alignment vertical="center"/>
      <protection locked="0"/>
    </xf>
    <xf numFmtId="180" fontId="3" fillId="0" borderId="28" xfId="1" applyNumberFormat="1" applyFont="1" applyBorder="1" applyAlignment="1" applyProtection="1">
      <alignment horizontal="right" vertical="center"/>
    </xf>
    <xf numFmtId="179" fontId="3" fillId="0" borderId="24" xfId="1" applyNumberFormat="1" applyFont="1" applyBorder="1" applyAlignment="1" applyProtection="1">
      <alignment horizontal="right" vertical="center"/>
    </xf>
    <xf numFmtId="180" fontId="3" fillId="0" borderId="42" xfId="2" applyNumberFormat="1" applyFont="1" applyBorder="1" applyAlignment="1" applyProtection="1">
      <alignment vertical="center"/>
      <protection locked="0"/>
    </xf>
    <xf numFmtId="180" fontId="3" fillId="0" borderId="41" xfId="2" applyNumberFormat="1" applyFont="1" applyBorder="1" applyAlignment="1" applyProtection="1">
      <alignment vertical="center"/>
      <protection locked="0"/>
    </xf>
    <xf numFmtId="180" fontId="3" fillId="0" borderId="54" xfId="1" applyNumberFormat="1" applyFont="1" applyBorder="1" applyAlignment="1" applyProtection="1">
      <alignment horizontal="right" vertical="center"/>
    </xf>
    <xf numFmtId="179" fontId="3" fillId="0" borderId="39" xfId="1" applyNumberFormat="1" applyFont="1" applyBorder="1" applyAlignment="1" applyProtection="1">
      <alignment horizontal="right" vertical="center"/>
    </xf>
    <xf numFmtId="180" fontId="2" fillId="0" borderId="4" xfId="1" applyNumberFormat="1" applyFont="1" applyFill="1" applyBorder="1" applyAlignment="1" applyProtection="1">
      <alignment vertical="center"/>
    </xf>
    <xf numFmtId="180" fontId="2" fillId="0" borderId="3" xfId="1" applyNumberFormat="1" applyFont="1" applyFill="1" applyBorder="1" applyAlignment="1" applyProtection="1">
      <alignment vertical="center"/>
    </xf>
    <xf numFmtId="180" fontId="2" fillId="0" borderId="2" xfId="1" applyNumberFormat="1" applyFont="1" applyFill="1" applyBorder="1" applyAlignment="1" applyProtection="1">
      <alignment horizontal="right" vertical="center"/>
    </xf>
    <xf numFmtId="179" fontId="2" fillId="0" borderId="36" xfId="1" applyNumberFormat="1" applyFont="1" applyBorder="1" applyAlignment="1" applyProtection="1">
      <alignment horizontal="right" vertical="center"/>
    </xf>
    <xf numFmtId="180" fontId="3" fillId="0" borderId="47" xfId="1" applyNumberFormat="1" applyFont="1" applyFill="1" applyBorder="1" applyAlignment="1" applyProtection="1">
      <alignment horizontal="right" vertical="center"/>
    </xf>
    <xf numFmtId="179" fontId="3" fillId="0" borderId="46" xfId="1" applyNumberFormat="1" applyFont="1" applyBorder="1" applyAlignment="1" applyProtection="1">
      <alignment horizontal="right" vertical="center"/>
    </xf>
    <xf numFmtId="180" fontId="3" fillId="0" borderId="28" xfId="1" applyNumberFormat="1" applyFont="1" applyFill="1" applyBorder="1" applyAlignment="1" applyProtection="1">
      <alignment horizontal="right" vertical="center"/>
    </xf>
    <xf numFmtId="180" fontId="3" fillId="0" borderId="40" xfId="1" applyNumberFormat="1" applyFont="1" applyFill="1" applyBorder="1" applyAlignment="1" applyProtection="1">
      <alignment horizontal="right" vertical="center"/>
    </xf>
    <xf numFmtId="179" fontId="2" fillId="0" borderId="33" xfId="1" applyNumberFormat="1" applyFont="1" applyBorder="1" applyAlignment="1" applyProtection="1">
      <alignment horizontal="right" vertical="center"/>
    </xf>
    <xf numFmtId="180" fontId="7" fillId="0" borderId="31" xfId="1" applyNumberFormat="1" applyFont="1" applyFill="1" applyBorder="1" applyAlignment="1" applyProtection="1">
      <alignment vertical="center"/>
    </xf>
    <xf numFmtId="180" fontId="7" fillId="0" borderId="30" xfId="1" applyNumberFormat="1" applyFont="1" applyFill="1" applyBorder="1" applyAlignment="1" applyProtection="1">
      <alignment vertical="center"/>
    </xf>
    <xf numFmtId="180" fontId="7" fillId="0" borderId="25" xfId="1" applyNumberFormat="1" applyFont="1" applyFill="1" applyBorder="1" applyAlignment="1" applyProtection="1">
      <alignment horizontal="right" vertical="center"/>
    </xf>
    <xf numFmtId="180" fontId="7" fillId="0" borderId="27" xfId="1" applyNumberFormat="1" applyFont="1" applyFill="1" applyBorder="1" applyAlignment="1" applyProtection="1">
      <alignment vertical="center"/>
    </xf>
    <xf numFmtId="180" fontId="7" fillId="0" borderId="26" xfId="1" applyNumberFormat="1" applyFont="1" applyFill="1" applyBorder="1" applyAlignment="1" applyProtection="1">
      <alignment vertical="center"/>
    </xf>
    <xf numFmtId="180" fontId="7" fillId="0" borderId="21" xfId="1" applyNumberFormat="1" applyFont="1" applyFill="1" applyBorder="1" applyAlignment="1" applyProtection="1">
      <alignment vertical="center"/>
    </xf>
    <xf numFmtId="180" fontId="7" fillId="0" borderId="20" xfId="1" applyNumberFormat="1" applyFont="1" applyFill="1" applyBorder="1" applyAlignment="1" applyProtection="1">
      <alignment vertical="center"/>
    </xf>
    <xf numFmtId="180" fontId="7" fillId="0" borderId="19" xfId="1" applyNumberFormat="1" applyFont="1" applyFill="1" applyBorder="1" applyAlignment="1" applyProtection="1">
      <alignment horizontal="right" vertical="center"/>
    </xf>
    <xf numFmtId="179" fontId="3" fillId="0" borderId="18" xfId="1" applyNumberFormat="1" applyFont="1" applyBorder="1" applyAlignment="1" applyProtection="1">
      <alignment horizontal="right" vertical="center"/>
    </xf>
    <xf numFmtId="180" fontId="7" fillId="0" borderId="15" xfId="1" applyNumberFormat="1" applyFont="1" applyFill="1" applyBorder="1" applyAlignment="1" applyProtection="1">
      <alignment vertical="center"/>
    </xf>
    <xf numFmtId="180" fontId="7" fillId="0" borderId="14" xfId="1" applyNumberFormat="1" applyFont="1" applyFill="1" applyBorder="1" applyAlignment="1" applyProtection="1">
      <alignment vertical="center"/>
    </xf>
    <xf numFmtId="180" fontId="7" fillId="0" borderId="13" xfId="1" applyNumberFormat="1" applyFont="1" applyFill="1" applyBorder="1" applyAlignment="1" applyProtection="1">
      <alignment horizontal="right" vertical="center"/>
    </xf>
    <xf numFmtId="179" fontId="3" fillId="0" borderId="12" xfId="1" applyNumberFormat="1" applyFont="1" applyBorder="1" applyAlignment="1" applyProtection="1">
      <alignment horizontal="right" vertical="center"/>
    </xf>
    <xf numFmtId="180" fontId="2" fillId="0" borderId="10" xfId="1" applyNumberFormat="1" applyFont="1" applyFill="1" applyBorder="1" applyAlignment="1" applyProtection="1">
      <alignment vertical="center"/>
    </xf>
    <xf numFmtId="180" fontId="2" fillId="0" borderId="9" xfId="1" applyNumberFormat="1" applyFont="1" applyFill="1" applyBorder="1" applyAlignment="1" applyProtection="1">
      <alignment vertical="center"/>
    </xf>
    <xf numFmtId="180" fontId="2" fillId="0" borderId="8" xfId="1" applyNumberFormat="1" applyFont="1" applyFill="1" applyBorder="1" applyAlignment="1" applyProtection="1">
      <alignment horizontal="right" vertical="center"/>
    </xf>
    <xf numFmtId="179" fontId="2" fillId="0" borderId="7" xfId="1" applyNumberFormat="1" applyFont="1" applyBorder="1" applyAlignment="1" applyProtection="1">
      <alignment horizontal="right" vertical="center"/>
    </xf>
    <xf numFmtId="179" fontId="2" fillId="0" borderId="1" xfId="1" applyNumberFormat="1" applyFont="1" applyBorder="1" applyAlignment="1" applyProtection="1">
      <alignment horizontal="right" vertical="center"/>
    </xf>
    <xf numFmtId="0" fontId="3" fillId="0" borderId="51" xfId="1" applyFont="1" applyBorder="1" applyAlignment="1">
      <alignment horizontal="distributed" vertical="center"/>
    </xf>
    <xf numFmtId="0" fontId="3" fillId="0" borderId="50" xfId="1" applyFont="1" applyBorder="1" applyAlignment="1">
      <alignment horizontal="distributed" vertical="center"/>
    </xf>
    <xf numFmtId="0" fontId="3" fillId="0" borderId="29" xfId="1" applyFont="1" applyBorder="1" applyAlignment="1">
      <alignment horizontal="distributed" vertical="center"/>
    </xf>
    <xf numFmtId="0" fontId="3" fillId="0" borderId="45" xfId="1" applyFont="1" applyBorder="1"/>
    <xf numFmtId="0" fontId="3" fillId="0" borderId="45" xfId="1" applyFont="1" applyBorder="1" applyAlignment="1">
      <alignment horizontal="distributed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33" fillId="0" borderId="29" xfId="1" applyFont="1" applyFill="1" applyBorder="1" applyAlignment="1">
      <alignment horizontal="distributed" vertical="center"/>
    </xf>
    <xf numFmtId="0" fontId="34" fillId="0" borderId="32" xfId="1" applyFont="1" applyBorder="1" applyAlignment="1">
      <alignment horizontal="distributed" vertical="center"/>
    </xf>
    <xf numFmtId="0" fontId="7" fillId="0" borderId="17" xfId="1" applyFont="1" applyFill="1" applyBorder="1" applyAlignment="1">
      <alignment horizontal="distributed" vertical="distributed"/>
    </xf>
    <xf numFmtId="0" fontId="7" fillId="0" borderId="16" xfId="1" applyFont="1" applyFill="1" applyBorder="1" applyAlignment="1">
      <alignment horizontal="distributed" vertical="distributed"/>
    </xf>
    <xf numFmtId="0" fontId="3" fillId="0" borderId="56" xfId="1" applyFont="1" applyBorder="1" applyAlignment="1">
      <alignment horizontal="distributed" vertical="center"/>
    </xf>
    <xf numFmtId="0" fontId="3" fillId="0" borderId="55" xfId="1" applyFont="1" applyBorder="1" applyAlignment="1">
      <alignment horizontal="distributed" vertical="center"/>
    </xf>
    <xf numFmtId="0" fontId="8" fillId="0" borderId="53" xfId="1" applyFont="1" applyFill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3" fillId="0" borderId="44" xfId="1" applyFont="1" applyBorder="1" applyAlignment="1">
      <alignment horizontal="distributed" vertical="center"/>
    </xf>
    <xf numFmtId="0" fontId="3" fillId="0" borderId="43" xfId="1" applyFont="1" applyBorder="1" applyAlignment="1">
      <alignment horizontal="distributed" vertical="center"/>
    </xf>
    <xf numFmtId="0" fontId="8" fillId="0" borderId="38" xfId="1" applyFont="1" applyFill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7" fillId="0" borderId="29" xfId="1" applyFont="1" applyFill="1" applyBorder="1" applyAlignment="1">
      <alignment horizontal="distributed" vertical="center"/>
    </xf>
    <xf numFmtId="0" fontId="2" fillId="0" borderId="28" xfId="1" applyFont="1" applyBorder="1" applyAlignment="1">
      <alignment horizontal="distributed" vertical="center"/>
    </xf>
    <xf numFmtId="0" fontId="7" fillId="0" borderId="23" xfId="1" applyFont="1" applyFill="1" applyBorder="1" applyAlignment="1">
      <alignment horizontal="distributed" vertical="center"/>
    </xf>
    <xf numFmtId="0" fontId="2" fillId="0" borderId="22" xfId="1" applyFont="1" applyBorder="1" applyAlignment="1">
      <alignment horizontal="distributed" vertical="center"/>
    </xf>
    <xf numFmtId="0" fontId="11" fillId="0" borderId="79" xfId="1" applyFont="1" applyFill="1" applyBorder="1" applyAlignment="1" applyProtection="1">
      <alignment vertical="center"/>
    </xf>
    <xf numFmtId="0" fontId="3" fillId="0" borderId="78" xfId="1" applyFont="1" applyFill="1" applyBorder="1" applyAlignment="1">
      <alignment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4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right" vertical="center"/>
    </xf>
    <xf numFmtId="183" fontId="3" fillId="0" borderId="48" xfId="1" applyNumberFormat="1" applyFont="1" applyFill="1" applyBorder="1" applyAlignment="1" applyProtection="1">
      <alignment horizontal="distributed" vertical="center" wrapText="1" justifyLastLine="1"/>
    </xf>
    <xf numFmtId="0" fontId="3" fillId="0" borderId="3" xfId="1" applyFont="1" applyFill="1" applyBorder="1" applyAlignment="1">
      <alignment horizontal="distributed" vertical="center" justifyLastLine="1"/>
    </xf>
    <xf numFmtId="0" fontId="3" fillId="0" borderId="131" xfId="1" applyFont="1" applyFill="1" applyBorder="1" applyAlignment="1">
      <alignment horizontal="distributed" vertical="center" justifyLastLine="1"/>
    </xf>
    <xf numFmtId="0" fontId="3" fillId="0" borderId="130" xfId="1" applyFont="1" applyFill="1" applyBorder="1" applyAlignment="1">
      <alignment horizontal="distributed" vertical="center" justifyLastLine="1"/>
    </xf>
    <xf numFmtId="0" fontId="3" fillId="0" borderId="129" xfId="1" applyFont="1" applyFill="1" applyBorder="1" applyAlignment="1">
      <alignment horizontal="distributed" vertical="center" justifyLastLine="1"/>
    </xf>
    <xf numFmtId="0" fontId="3" fillId="0" borderId="35" xfId="1" applyFont="1" applyFill="1" applyBorder="1" applyAlignment="1" applyProtection="1">
      <alignment horizontal="distributed" vertical="center" justifyLastLine="1"/>
    </xf>
    <xf numFmtId="0" fontId="3" fillId="0" borderId="2" xfId="1" applyFont="1" applyFill="1" applyBorder="1" applyAlignment="1" applyProtection="1">
      <alignment horizontal="distributed" vertical="center" justifyLastLine="1"/>
    </xf>
    <xf numFmtId="0" fontId="2" fillId="0" borderId="6" xfId="1" applyFont="1" applyFill="1" applyBorder="1" applyAlignment="1" applyProtection="1">
      <alignment horizontal="distributed" vertical="center" justifyLastLine="1"/>
    </xf>
    <xf numFmtId="0" fontId="2" fillId="0" borderId="5" xfId="1" applyFont="1" applyFill="1" applyBorder="1" applyAlignment="1" applyProtection="1">
      <alignment horizontal="distributed" vertical="center" justifyLastLine="1"/>
    </xf>
    <xf numFmtId="0" fontId="2" fillId="0" borderId="5" xfId="1" applyFont="1" applyFill="1" applyBorder="1" applyAlignment="1">
      <alignment horizontal="distributed" vertical="center" justifyLastLine="1"/>
    </xf>
    <xf numFmtId="37" fontId="11" fillId="0" borderId="143" xfId="4" applyNumberFormat="1" applyFont="1" applyBorder="1" applyAlignment="1" applyProtection="1">
      <alignment horizontal="center" vertical="center"/>
    </xf>
    <xf numFmtId="37" fontId="11" fillId="0" borderId="50" xfId="4" applyNumberFormat="1" applyFont="1" applyBorder="1" applyAlignment="1" applyProtection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142" xfId="4" applyFont="1" applyFill="1" applyBorder="1" applyAlignment="1">
      <alignment horizontal="center" vertical="center"/>
    </xf>
    <xf numFmtId="37" fontId="11" fillId="0" borderId="141" xfId="4" applyNumberFormat="1" applyFont="1" applyBorder="1" applyAlignment="1" applyProtection="1">
      <alignment horizontal="center" vertical="center"/>
    </xf>
    <xf numFmtId="37" fontId="11" fillId="0" borderId="72" xfId="4" applyNumberFormat="1" applyFont="1" applyBorder="1" applyAlignment="1" applyProtection="1">
      <alignment horizontal="center" vertical="center"/>
    </xf>
    <xf numFmtId="0" fontId="11" fillId="0" borderId="136" xfId="4" applyFont="1" applyFill="1" applyBorder="1" applyAlignment="1">
      <alignment horizontal="distributed" vertical="center"/>
    </xf>
    <xf numFmtId="0" fontId="11" fillId="0" borderId="135" xfId="4" applyFont="1" applyFill="1" applyBorder="1" applyAlignment="1">
      <alignment horizontal="distributed" vertical="center"/>
    </xf>
    <xf numFmtId="0" fontId="8" fillId="0" borderId="136" xfId="4" applyFont="1" applyFill="1" applyBorder="1" applyAlignment="1">
      <alignment horizontal="distributed" vertical="center"/>
    </xf>
    <xf numFmtId="0" fontId="8" fillId="0" borderId="135" xfId="4" applyFont="1" applyFill="1" applyBorder="1" applyAlignment="1">
      <alignment horizontal="distributed" vertical="center"/>
    </xf>
    <xf numFmtId="0" fontId="11" fillId="0" borderId="53" xfId="4" applyFont="1" applyFill="1" applyBorder="1" applyAlignment="1">
      <alignment horizontal="distributed" vertical="center"/>
    </xf>
    <xf numFmtId="0" fontId="11" fillId="0" borderId="133" xfId="4" applyFont="1" applyFill="1" applyBorder="1" applyAlignment="1">
      <alignment horizontal="distributed" vertical="center"/>
    </xf>
    <xf numFmtId="0" fontId="8" fillId="0" borderId="53" xfId="4" applyFont="1" applyBorder="1" applyAlignment="1">
      <alignment horizontal="center" vertical="center"/>
    </xf>
    <xf numFmtId="0" fontId="8" fillId="0" borderId="133" xfId="4" applyFont="1" applyBorder="1" applyAlignment="1">
      <alignment horizontal="center" vertical="center"/>
    </xf>
    <xf numFmtId="0" fontId="7" fillId="0" borderId="158" xfId="7" applyFont="1" applyFill="1" applyBorder="1" applyAlignment="1">
      <alignment horizontal="center" vertical="center"/>
    </xf>
    <xf numFmtId="0" fontId="7" fillId="0" borderId="157" xfId="7" applyFont="1" applyFill="1" applyBorder="1" applyAlignment="1">
      <alignment horizontal="center" vertical="center"/>
    </xf>
    <xf numFmtId="0" fontId="7" fillId="0" borderId="156" xfId="7" applyFont="1" applyFill="1" applyBorder="1" applyAlignment="1">
      <alignment horizontal="center" vertical="center"/>
    </xf>
    <xf numFmtId="0" fontId="7" fillId="0" borderId="0" xfId="7" applyFont="1" applyAlignment="1">
      <alignment horizontal="right" vertical="center"/>
    </xf>
    <xf numFmtId="0" fontId="7" fillId="0" borderId="158" xfId="7" applyFont="1" applyBorder="1" applyAlignment="1">
      <alignment horizontal="center" vertical="center"/>
    </xf>
    <xf numFmtId="0" fontId="7" fillId="0" borderId="157" xfId="7" applyFont="1" applyBorder="1" applyAlignment="1">
      <alignment horizontal="center" vertical="center"/>
    </xf>
    <xf numFmtId="0" fontId="7" fillId="0" borderId="156" xfId="7" applyFont="1" applyBorder="1" applyAlignment="1">
      <alignment horizontal="center" vertical="center"/>
    </xf>
    <xf numFmtId="0" fontId="7" fillId="0" borderId="155" xfId="7" applyFont="1" applyBorder="1" applyAlignment="1">
      <alignment horizontal="center" vertical="center"/>
    </xf>
    <xf numFmtId="0" fontId="7" fillId="0" borderId="154" xfId="7" applyFont="1" applyBorder="1" applyAlignment="1">
      <alignment horizontal="center" vertical="center"/>
    </xf>
    <xf numFmtId="0" fontId="7" fillId="0" borderId="48" xfId="7" applyFont="1" applyFill="1" applyBorder="1" applyAlignment="1">
      <alignment horizontal="center" vertical="center" wrapText="1"/>
    </xf>
    <xf numFmtId="0" fontId="7" fillId="0" borderId="41" xfId="7" applyFont="1" applyFill="1" applyBorder="1"/>
    <xf numFmtId="0" fontId="7" fillId="0" borderId="88" xfId="7" applyFont="1" applyBorder="1" applyAlignment="1">
      <alignment horizontal="center" vertical="center" textRotation="255"/>
    </xf>
    <xf numFmtId="0" fontId="7" fillId="0" borderId="137" xfId="7" applyFont="1" applyBorder="1" applyAlignment="1">
      <alignment horizontal="center" vertical="center" textRotation="255"/>
    </xf>
  </cellXfs>
  <cellStyles count="10">
    <cellStyle name="パーセント 2" xfId="5" xr:uid="{00000000-0005-0000-0000-000000000000}"/>
    <cellStyle name="桁区切り 2 2" xfId="2" xr:uid="{00000000-0005-0000-0000-000001000000}"/>
    <cellStyle name="桁区切り 3" xfId="6" xr:uid="{00000000-0005-0000-0000-000002000000}"/>
    <cellStyle name="桁区切り 5" xfId="9" xr:uid="{00000000-0005-0000-0000-000003000000}"/>
    <cellStyle name="標準" xfId="0" builtinId="0"/>
    <cellStyle name="標準 2" xfId="1" xr:uid="{00000000-0005-0000-0000-000005000000}"/>
    <cellStyle name="標準 7" xfId="7" xr:uid="{00000000-0005-0000-0000-000006000000}"/>
    <cellStyle name="標準 8" xfId="8" xr:uid="{00000000-0005-0000-0000-000007000000}"/>
    <cellStyle name="標準_貸付予定" xfId="4" xr:uid="{00000000-0005-0000-0000-000008000000}"/>
    <cellStyle name="標準_表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680085"/>
          <a:ext cx="2386965" cy="32575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0</xdr:colOff>
      <xdr:row>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234440" y="1015365"/>
          <a:ext cx="61722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617220" y="344805"/>
          <a:ext cx="61722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44821</xdr:colOff>
      <xdr:row>4</xdr:row>
      <xdr:rowOff>67236</xdr:rowOff>
    </xdr:from>
    <xdr:to>
      <xdr:col>24</xdr:col>
      <xdr:colOff>289891</xdr:colOff>
      <xdr:row>13</xdr:row>
      <xdr:rowOff>165653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154781" y="737796"/>
          <a:ext cx="3948390" cy="16071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作り方</a:t>
          </a:r>
          <a:endParaRPr kumimoji="1" lang="en-US" altLang="ja-JP" sz="1100"/>
        </a:p>
        <a:p>
          <a:pPr algn="l"/>
          <a:r>
            <a:rPr kumimoji="1" lang="ja-JP" altLang="en-US" sz="1100"/>
            <a:t>公営企業決算本から拾っても良いが、</a:t>
          </a:r>
          <a:endParaRPr kumimoji="1" lang="en-US" altLang="ja-JP" sz="1100"/>
        </a:p>
        <a:p>
          <a:pPr algn="l"/>
          <a:r>
            <a:rPr kumimoji="1" lang="ja-JP" altLang="en-US" sz="1100"/>
            <a:t>総務省のデータベースをダウンロードして、ピボットで必要なところを集計した方が簡単な気がする。</a:t>
          </a:r>
          <a:endParaRPr kumimoji="1" lang="en-US" altLang="ja-JP" sz="1100"/>
        </a:p>
        <a:p>
          <a:pPr algn="l"/>
          <a:r>
            <a:rPr kumimoji="1" lang="ja-JP" altLang="en-US" sz="1100"/>
            <a:t>都貸付金の欄は、</a:t>
          </a:r>
          <a:r>
            <a:rPr kumimoji="1" lang="en-US" altLang="ja-JP" sz="1100"/>
            <a:t>24</a:t>
          </a:r>
          <a:r>
            <a:rPr kumimoji="1" lang="ja-JP" altLang="en-US" sz="1100"/>
            <a:t>表地方債現在高の内訳の「その他」欄を都貸付金とみなしているらしい（昔から）。</a:t>
          </a:r>
          <a:endParaRPr kumimoji="1" lang="en-US" altLang="ja-JP" sz="1100"/>
        </a:p>
        <a:p>
          <a:pPr algn="l"/>
          <a:r>
            <a:rPr kumimoji="1" lang="ja-JP" altLang="en-US" sz="1100"/>
            <a:t>総務省のサイトは、</a:t>
          </a:r>
          <a:endParaRPr kumimoji="1" lang="en-US" altLang="ja-JP" sz="1100"/>
        </a:p>
        <a:p>
          <a:pPr algn="l"/>
          <a:r>
            <a:rPr kumimoji="1" lang="en-US" altLang="ja-JP" sz="1100"/>
            <a:t>http://llb.k3tokei.asp.lgwan.jp/soumu-app/contents/index.html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60"/>
  <sheetViews>
    <sheetView tabSelected="1" view="pageBreakPreview" zoomScaleNormal="100" workbookViewId="0">
      <selection activeCell="B2" sqref="B2"/>
    </sheetView>
  </sheetViews>
  <sheetFormatPr defaultRowHeight="13.5" x14ac:dyDescent="0.4"/>
  <cols>
    <col min="1" max="1" width="3.875" style="1" customWidth="1"/>
    <col min="2" max="2" width="7.75" style="1" customWidth="1"/>
    <col min="3" max="3" width="7.25" style="1" customWidth="1"/>
    <col min="4" max="5" width="16.875" style="1" customWidth="1"/>
    <col min="6" max="6" width="15" style="2" customWidth="1"/>
    <col min="7" max="7" width="13.25" style="2" customWidth="1"/>
    <col min="8" max="8" width="6.25" style="1" customWidth="1"/>
    <col min="9" max="256" width="8.75" style="1"/>
    <col min="257" max="257" width="3.875" style="1" customWidth="1"/>
    <col min="258" max="258" width="7.75" style="1" customWidth="1"/>
    <col min="259" max="259" width="7.25" style="1" customWidth="1"/>
    <col min="260" max="261" width="16.875" style="1" customWidth="1"/>
    <col min="262" max="262" width="15" style="1" customWidth="1"/>
    <col min="263" max="263" width="13.25" style="1" customWidth="1"/>
    <col min="264" max="264" width="6.25" style="1" customWidth="1"/>
    <col min="265" max="512" width="8.75" style="1"/>
    <col min="513" max="513" width="3.875" style="1" customWidth="1"/>
    <col min="514" max="514" width="7.75" style="1" customWidth="1"/>
    <col min="515" max="515" width="7.25" style="1" customWidth="1"/>
    <col min="516" max="517" width="16.875" style="1" customWidth="1"/>
    <col min="518" max="518" width="15" style="1" customWidth="1"/>
    <col min="519" max="519" width="13.25" style="1" customWidth="1"/>
    <col min="520" max="520" width="6.25" style="1" customWidth="1"/>
    <col min="521" max="768" width="8.75" style="1"/>
    <col min="769" max="769" width="3.875" style="1" customWidth="1"/>
    <col min="770" max="770" width="7.75" style="1" customWidth="1"/>
    <col min="771" max="771" width="7.25" style="1" customWidth="1"/>
    <col min="772" max="773" width="16.875" style="1" customWidth="1"/>
    <col min="774" max="774" width="15" style="1" customWidth="1"/>
    <col min="775" max="775" width="13.25" style="1" customWidth="1"/>
    <col min="776" max="776" width="6.25" style="1" customWidth="1"/>
    <col min="777" max="1024" width="8.75" style="1"/>
    <col min="1025" max="1025" width="3.875" style="1" customWidth="1"/>
    <col min="1026" max="1026" width="7.75" style="1" customWidth="1"/>
    <col min="1027" max="1027" width="7.25" style="1" customWidth="1"/>
    <col min="1028" max="1029" width="16.875" style="1" customWidth="1"/>
    <col min="1030" max="1030" width="15" style="1" customWidth="1"/>
    <col min="1031" max="1031" width="13.25" style="1" customWidth="1"/>
    <col min="1032" max="1032" width="6.25" style="1" customWidth="1"/>
    <col min="1033" max="1280" width="8.75" style="1"/>
    <col min="1281" max="1281" width="3.875" style="1" customWidth="1"/>
    <col min="1282" max="1282" width="7.75" style="1" customWidth="1"/>
    <col min="1283" max="1283" width="7.25" style="1" customWidth="1"/>
    <col min="1284" max="1285" width="16.875" style="1" customWidth="1"/>
    <col min="1286" max="1286" width="15" style="1" customWidth="1"/>
    <col min="1287" max="1287" width="13.25" style="1" customWidth="1"/>
    <col min="1288" max="1288" width="6.25" style="1" customWidth="1"/>
    <col min="1289" max="1536" width="8.75" style="1"/>
    <col min="1537" max="1537" width="3.875" style="1" customWidth="1"/>
    <col min="1538" max="1538" width="7.75" style="1" customWidth="1"/>
    <col min="1539" max="1539" width="7.25" style="1" customWidth="1"/>
    <col min="1540" max="1541" width="16.875" style="1" customWidth="1"/>
    <col min="1542" max="1542" width="15" style="1" customWidth="1"/>
    <col min="1543" max="1543" width="13.25" style="1" customWidth="1"/>
    <col min="1544" max="1544" width="6.25" style="1" customWidth="1"/>
    <col min="1545" max="1792" width="8.75" style="1"/>
    <col min="1793" max="1793" width="3.875" style="1" customWidth="1"/>
    <col min="1794" max="1794" width="7.75" style="1" customWidth="1"/>
    <col min="1795" max="1795" width="7.25" style="1" customWidth="1"/>
    <col min="1796" max="1797" width="16.875" style="1" customWidth="1"/>
    <col min="1798" max="1798" width="15" style="1" customWidth="1"/>
    <col min="1799" max="1799" width="13.25" style="1" customWidth="1"/>
    <col min="1800" max="1800" width="6.25" style="1" customWidth="1"/>
    <col min="1801" max="2048" width="8.75" style="1"/>
    <col min="2049" max="2049" width="3.875" style="1" customWidth="1"/>
    <col min="2050" max="2050" width="7.75" style="1" customWidth="1"/>
    <col min="2051" max="2051" width="7.25" style="1" customWidth="1"/>
    <col min="2052" max="2053" width="16.875" style="1" customWidth="1"/>
    <col min="2054" max="2054" width="15" style="1" customWidth="1"/>
    <col min="2055" max="2055" width="13.25" style="1" customWidth="1"/>
    <col min="2056" max="2056" width="6.25" style="1" customWidth="1"/>
    <col min="2057" max="2304" width="8.75" style="1"/>
    <col min="2305" max="2305" width="3.875" style="1" customWidth="1"/>
    <col min="2306" max="2306" width="7.75" style="1" customWidth="1"/>
    <col min="2307" max="2307" width="7.25" style="1" customWidth="1"/>
    <col min="2308" max="2309" width="16.875" style="1" customWidth="1"/>
    <col min="2310" max="2310" width="15" style="1" customWidth="1"/>
    <col min="2311" max="2311" width="13.25" style="1" customWidth="1"/>
    <col min="2312" max="2312" width="6.25" style="1" customWidth="1"/>
    <col min="2313" max="2560" width="8.75" style="1"/>
    <col min="2561" max="2561" width="3.875" style="1" customWidth="1"/>
    <col min="2562" max="2562" width="7.75" style="1" customWidth="1"/>
    <col min="2563" max="2563" width="7.25" style="1" customWidth="1"/>
    <col min="2564" max="2565" width="16.875" style="1" customWidth="1"/>
    <col min="2566" max="2566" width="15" style="1" customWidth="1"/>
    <col min="2567" max="2567" width="13.25" style="1" customWidth="1"/>
    <col min="2568" max="2568" width="6.25" style="1" customWidth="1"/>
    <col min="2569" max="2816" width="8.75" style="1"/>
    <col min="2817" max="2817" width="3.875" style="1" customWidth="1"/>
    <col min="2818" max="2818" width="7.75" style="1" customWidth="1"/>
    <col min="2819" max="2819" width="7.25" style="1" customWidth="1"/>
    <col min="2820" max="2821" width="16.875" style="1" customWidth="1"/>
    <col min="2822" max="2822" width="15" style="1" customWidth="1"/>
    <col min="2823" max="2823" width="13.25" style="1" customWidth="1"/>
    <col min="2824" max="2824" width="6.25" style="1" customWidth="1"/>
    <col min="2825" max="3072" width="8.75" style="1"/>
    <col min="3073" max="3073" width="3.875" style="1" customWidth="1"/>
    <col min="3074" max="3074" width="7.75" style="1" customWidth="1"/>
    <col min="3075" max="3075" width="7.25" style="1" customWidth="1"/>
    <col min="3076" max="3077" width="16.875" style="1" customWidth="1"/>
    <col min="3078" max="3078" width="15" style="1" customWidth="1"/>
    <col min="3079" max="3079" width="13.25" style="1" customWidth="1"/>
    <col min="3080" max="3080" width="6.25" style="1" customWidth="1"/>
    <col min="3081" max="3328" width="8.75" style="1"/>
    <col min="3329" max="3329" width="3.875" style="1" customWidth="1"/>
    <col min="3330" max="3330" width="7.75" style="1" customWidth="1"/>
    <col min="3331" max="3331" width="7.25" style="1" customWidth="1"/>
    <col min="3332" max="3333" width="16.875" style="1" customWidth="1"/>
    <col min="3334" max="3334" width="15" style="1" customWidth="1"/>
    <col min="3335" max="3335" width="13.25" style="1" customWidth="1"/>
    <col min="3336" max="3336" width="6.25" style="1" customWidth="1"/>
    <col min="3337" max="3584" width="8.75" style="1"/>
    <col min="3585" max="3585" width="3.875" style="1" customWidth="1"/>
    <col min="3586" max="3586" width="7.75" style="1" customWidth="1"/>
    <col min="3587" max="3587" width="7.25" style="1" customWidth="1"/>
    <col min="3588" max="3589" width="16.875" style="1" customWidth="1"/>
    <col min="3590" max="3590" width="15" style="1" customWidth="1"/>
    <col min="3591" max="3591" width="13.25" style="1" customWidth="1"/>
    <col min="3592" max="3592" width="6.25" style="1" customWidth="1"/>
    <col min="3593" max="3840" width="8.75" style="1"/>
    <col min="3841" max="3841" width="3.875" style="1" customWidth="1"/>
    <col min="3842" max="3842" width="7.75" style="1" customWidth="1"/>
    <col min="3843" max="3843" width="7.25" style="1" customWidth="1"/>
    <col min="3844" max="3845" width="16.875" style="1" customWidth="1"/>
    <col min="3846" max="3846" width="15" style="1" customWidth="1"/>
    <col min="3847" max="3847" width="13.25" style="1" customWidth="1"/>
    <col min="3848" max="3848" width="6.25" style="1" customWidth="1"/>
    <col min="3849" max="4096" width="8.75" style="1"/>
    <col min="4097" max="4097" width="3.875" style="1" customWidth="1"/>
    <col min="4098" max="4098" width="7.75" style="1" customWidth="1"/>
    <col min="4099" max="4099" width="7.25" style="1" customWidth="1"/>
    <col min="4100" max="4101" width="16.875" style="1" customWidth="1"/>
    <col min="4102" max="4102" width="15" style="1" customWidth="1"/>
    <col min="4103" max="4103" width="13.25" style="1" customWidth="1"/>
    <col min="4104" max="4104" width="6.25" style="1" customWidth="1"/>
    <col min="4105" max="4352" width="8.75" style="1"/>
    <col min="4353" max="4353" width="3.875" style="1" customWidth="1"/>
    <col min="4354" max="4354" width="7.75" style="1" customWidth="1"/>
    <col min="4355" max="4355" width="7.25" style="1" customWidth="1"/>
    <col min="4356" max="4357" width="16.875" style="1" customWidth="1"/>
    <col min="4358" max="4358" width="15" style="1" customWidth="1"/>
    <col min="4359" max="4359" width="13.25" style="1" customWidth="1"/>
    <col min="4360" max="4360" width="6.25" style="1" customWidth="1"/>
    <col min="4361" max="4608" width="8.75" style="1"/>
    <col min="4609" max="4609" width="3.875" style="1" customWidth="1"/>
    <col min="4610" max="4610" width="7.75" style="1" customWidth="1"/>
    <col min="4611" max="4611" width="7.25" style="1" customWidth="1"/>
    <col min="4612" max="4613" width="16.875" style="1" customWidth="1"/>
    <col min="4614" max="4614" width="15" style="1" customWidth="1"/>
    <col min="4615" max="4615" width="13.25" style="1" customWidth="1"/>
    <col min="4616" max="4616" width="6.25" style="1" customWidth="1"/>
    <col min="4617" max="4864" width="8.75" style="1"/>
    <col min="4865" max="4865" width="3.875" style="1" customWidth="1"/>
    <col min="4866" max="4866" width="7.75" style="1" customWidth="1"/>
    <col min="4867" max="4867" width="7.25" style="1" customWidth="1"/>
    <col min="4868" max="4869" width="16.875" style="1" customWidth="1"/>
    <col min="4870" max="4870" width="15" style="1" customWidth="1"/>
    <col min="4871" max="4871" width="13.25" style="1" customWidth="1"/>
    <col min="4872" max="4872" width="6.25" style="1" customWidth="1"/>
    <col min="4873" max="5120" width="8.75" style="1"/>
    <col min="5121" max="5121" width="3.875" style="1" customWidth="1"/>
    <col min="5122" max="5122" width="7.75" style="1" customWidth="1"/>
    <col min="5123" max="5123" width="7.25" style="1" customWidth="1"/>
    <col min="5124" max="5125" width="16.875" style="1" customWidth="1"/>
    <col min="5126" max="5126" width="15" style="1" customWidth="1"/>
    <col min="5127" max="5127" width="13.25" style="1" customWidth="1"/>
    <col min="5128" max="5128" width="6.25" style="1" customWidth="1"/>
    <col min="5129" max="5376" width="8.75" style="1"/>
    <col min="5377" max="5377" width="3.875" style="1" customWidth="1"/>
    <col min="5378" max="5378" width="7.75" style="1" customWidth="1"/>
    <col min="5379" max="5379" width="7.25" style="1" customWidth="1"/>
    <col min="5380" max="5381" width="16.875" style="1" customWidth="1"/>
    <col min="5382" max="5382" width="15" style="1" customWidth="1"/>
    <col min="5383" max="5383" width="13.25" style="1" customWidth="1"/>
    <col min="5384" max="5384" width="6.25" style="1" customWidth="1"/>
    <col min="5385" max="5632" width="8.75" style="1"/>
    <col min="5633" max="5633" width="3.875" style="1" customWidth="1"/>
    <col min="5634" max="5634" width="7.75" style="1" customWidth="1"/>
    <col min="5635" max="5635" width="7.25" style="1" customWidth="1"/>
    <col min="5636" max="5637" width="16.875" style="1" customWidth="1"/>
    <col min="5638" max="5638" width="15" style="1" customWidth="1"/>
    <col min="5639" max="5639" width="13.25" style="1" customWidth="1"/>
    <col min="5640" max="5640" width="6.25" style="1" customWidth="1"/>
    <col min="5641" max="5888" width="8.75" style="1"/>
    <col min="5889" max="5889" width="3.875" style="1" customWidth="1"/>
    <col min="5890" max="5890" width="7.75" style="1" customWidth="1"/>
    <col min="5891" max="5891" width="7.25" style="1" customWidth="1"/>
    <col min="5892" max="5893" width="16.875" style="1" customWidth="1"/>
    <col min="5894" max="5894" width="15" style="1" customWidth="1"/>
    <col min="5895" max="5895" width="13.25" style="1" customWidth="1"/>
    <col min="5896" max="5896" width="6.25" style="1" customWidth="1"/>
    <col min="5897" max="6144" width="8.75" style="1"/>
    <col min="6145" max="6145" width="3.875" style="1" customWidth="1"/>
    <col min="6146" max="6146" width="7.75" style="1" customWidth="1"/>
    <col min="6147" max="6147" width="7.25" style="1" customWidth="1"/>
    <col min="6148" max="6149" width="16.875" style="1" customWidth="1"/>
    <col min="6150" max="6150" width="15" style="1" customWidth="1"/>
    <col min="6151" max="6151" width="13.25" style="1" customWidth="1"/>
    <col min="6152" max="6152" width="6.25" style="1" customWidth="1"/>
    <col min="6153" max="6400" width="8.75" style="1"/>
    <col min="6401" max="6401" width="3.875" style="1" customWidth="1"/>
    <col min="6402" max="6402" width="7.75" style="1" customWidth="1"/>
    <col min="6403" max="6403" width="7.25" style="1" customWidth="1"/>
    <col min="6404" max="6405" width="16.875" style="1" customWidth="1"/>
    <col min="6406" max="6406" width="15" style="1" customWidth="1"/>
    <col min="6407" max="6407" width="13.25" style="1" customWidth="1"/>
    <col min="6408" max="6408" width="6.25" style="1" customWidth="1"/>
    <col min="6409" max="6656" width="8.75" style="1"/>
    <col min="6657" max="6657" width="3.875" style="1" customWidth="1"/>
    <col min="6658" max="6658" width="7.75" style="1" customWidth="1"/>
    <col min="6659" max="6659" width="7.25" style="1" customWidth="1"/>
    <col min="6660" max="6661" width="16.875" style="1" customWidth="1"/>
    <col min="6662" max="6662" width="15" style="1" customWidth="1"/>
    <col min="6663" max="6663" width="13.25" style="1" customWidth="1"/>
    <col min="6664" max="6664" width="6.25" style="1" customWidth="1"/>
    <col min="6665" max="6912" width="8.75" style="1"/>
    <col min="6913" max="6913" width="3.875" style="1" customWidth="1"/>
    <col min="6914" max="6914" width="7.75" style="1" customWidth="1"/>
    <col min="6915" max="6915" width="7.25" style="1" customWidth="1"/>
    <col min="6916" max="6917" width="16.875" style="1" customWidth="1"/>
    <col min="6918" max="6918" width="15" style="1" customWidth="1"/>
    <col min="6919" max="6919" width="13.25" style="1" customWidth="1"/>
    <col min="6920" max="6920" width="6.25" style="1" customWidth="1"/>
    <col min="6921" max="7168" width="8.75" style="1"/>
    <col min="7169" max="7169" width="3.875" style="1" customWidth="1"/>
    <col min="7170" max="7170" width="7.75" style="1" customWidth="1"/>
    <col min="7171" max="7171" width="7.25" style="1" customWidth="1"/>
    <col min="7172" max="7173" width="16.875" style="1" customWidth="1"/>
    <col min="7174" max="7174" width="15" style="1" customWidth="1"/>
    <col min="7175" max="7175" width="13.25" style="1" customWidth="1"/>
    <col min="7176" max="7176" width="6.25" style="1" customWidth="1"/>
    <col min="7177" max="7424" width="8.75" style="1"/>
    <col min="7425" max="7425" width="3.875" style="1" customWidth="1"/>
    <col min="7426" max="7426" width="7.75" style="1" customWidth="1"/>
    <col min="7427" max="7427" width="7.25" style="1" customWidth="1"/>
    <col min="7428" max="7429" width="16.875" style="1" customWidth="1"/>
    <col min="7430" max="7430" width="15" style="1" customWidth="1"/>
    <col min="7431" max="7431" width="13.25" style="1" customWidth="1"/>
    <col min="7432" max="7432" width="6.25" style="1" customWidth="1"/>
    <col min="7433" max="7680" width="8.75" style="1"/>
    <col min="7681" max="7681" width="3.875" style="1" customWidth="1"/>
    <col min="7682" max="7682" width="7.75" style="1" customWidth="1"/>
    <col min="7683" max="7683" width="7.25" style="1" customWidth="1"/>
    <col min="7684" max="7685" width="16.875" style="1" customWidth="1"/>
    <col min="7686" max="7686" width="15" style="1" customWidth="1"/>
    <col min="7687" max="7687" width="13.25" style="1" customWidth="1"/>
    <col min="7688" max="7688" width="6.25" style="1" customWidth="1"/>
    <col min="7689" max="7936" width="8.75" style="1"/>
    <col min="7937" max="7937" width="3.875" style="1" customWidth="1"/>
    <col min="7938" max="7938" width="7.75" style="1" customWidth="1"/>
    <col min="7939" max="7939" width="7.25" style="1" customWidth="1"/>
    <col min="7940" max="7941" width="16.875" style="1" customWidth="1"/>
    <col min="7942" max="7942" width="15" style="1" customWidth="1"/>
    <col min="7943" max="7943" width="13.25" style="1" customWidth="1"/>
    <col min="7944" max="7944" width="6.25" style="1" customWidth="1"/>
    <col min="7945" max="8192" width="8.75" style="1"/>
    <col min="8193" max="8193" width="3.875" style="1" customWidth="1"/>
    <col min="8194" max="8194" width="7.75" style="1" customWidth="1"/>
    <col min="8195" max="8195" width="7.25" style="1" customWidth="1"/>
    <col min="8196" max="8197" width="16.875" style="1" customWidth="1"/>
    <col min="8198" max="8198" width="15" style="1" customWidth="1"/>
    <col min="8199" max="8199" width="13.25" style="1" customWidth="1"/>
    <col min="8200" max="8200" width="6.25" style="1" customWidth="1"/>
    <col min="8201" max="8448" width="8.75" style="1"/>
    <col min="8449" max="8449" width="3.875" style="1" customWidth="1"/>
    <col min="8450" max="8450" width="7.75" style="1" customWidth="1"/>
    <col min="8451" max="8451" width="7.25" style="1" customWidth="1"/>
    <col min="8452" max="8453" width="16.875" style="1" customWidth="1"/>
    <col min="8454" max="8454" width="15" style="1" customWidth="1"/>
    <col min="8455" max="8455" width="13.25" style="1" customWidth="1"/>
    <col min="8456" max="8456" width="6.25" style="1" customWidth="1"/>
    <col min="8457" max="8704" width="8.75" style="1"/>
    <col min="8705" max="8705" width="3.875" style="1" customWidth="1"/>
    <col min="8706" max="8706" width="7.75" style="1" customWidth="1"/>
    <col min="8707" max="8707" width="7.25" style="1" customWidth="1"/>
    <col min="8708" max="8709" width="16.875" style="1" customWidth="1"/>
    <col min="8710" max="8710" width="15" style="1" customWidth="1"/>
    <col min="8711" max="8711" width="13.25" style="1" customWidth="1"/>
    <col min="8712" max="8712" width="6.25" style="1" customWidth="1"/>
    <col min="8713" max="8960" width="8.75" style="1"/>
    <col min="8961" max="8961" width="3.875" style="1" customWidth="1"/>
    <col min="8962" max="8962" width="7.75" style="1" customWidth="1"/>
    <col min="8963" max="8963" width="7.25" style="1" customWidth="1"/>
    <col min="8964" max="8965" width="16.875" style="1" customWidth="1"/>
    <col min="8966" max="8966" width="15" style="1" customWidth="1"/>
    <col min="8967" max="8967" width="13.25" style="1" customWidth="1"/>
    <col min="8968" max="8968" width="6.25" style="1" customWidth="1"/>
    <col min="8969" max="9216" width="8.75" style="1"/>
    <col min="9217" max="9217" width="3.875" style="1" customWidth="1"/>
    <col min="9218" max="9218" width="7.75" style="1" customWidth="1"/>
    <col min="9219" max="9219" width="7.25" style="1" customWidth="1"/>
    <col min="9220" max="9221" width="16.875" style="1" customWidth="1"/>
    <col min="9222" max="9222" width="15" style="1" customWidth="1"/>
    <col min="9223" max="9223" width="13.25" style="1" customWidth="1"/>
    <col min="9224" max="9224" width="6.25" style="1" customWidth="1"/>
    <col min="9225" max="9472" width="8.75" style="1"/>
    <col min="9473" max="9473" width="3.875" style="1" customWidth="1"/>
    <col min="9474" max="9474" width="7.75" style="1" customWidth="1"/>
    <col min="9475" max="9475" width="7.25" style="1" customWidth="1"/>
    <col min="9476" max="9477" width="16.875" style="1" customWidth="1"/>
    <col min="9478" max="9478" width="15" style="1" customWidth="1"/>
    <col min="9479" max="9479" width="13.25" style="1" customWidth="1"/>
    <col min="9480" max="9480" width="6.25" style="1" customWidth="1"/>
    <col min="9481" max="9728" width="8.75" style="1"/>
    <col min="9729" max="9729" width="3.875" style="1" customWidth="1"/>
    <col min="9730" max="9730" width="7.75" style="1" customWidth="1"/>
    <col min="9731" max="9731" width="7.25" style="1" customWidth="1"/>
    <col min="9732" max="9733" width="16.875" style="1" customWidth="1"/>
    <col min="9734" max="9734" width="15" style="1" customWidth="1"/>
    <col min="9735" max="9735" width="13.25" style="1" customWidth="1"/>
    <col min="9736" max="9736" width="6.25" style="1" customWidth="1"/>
    <col min="9737" max="9984" width="8.75" style="1"/>
    <col min="9985" max="9985" width="3.875" style="1" customWidth="1"/>
    <col min="9986" max="9986" width="7.75" style="1" customWidth="1"/>
    <col min="9987" max="9987" width="7.25" style="1" customWidth="1"/>
    <col min="9988" max="9989" width="16.875" style="1" customWidth="1"/>
    <col min="9990" max="9990" width="15" style="1" customWidth="1"/>
    <col min="9991" max="9991" width="13.25" style="1" customWidth="1"/>
    <col min="9992" max="9992" width="6.25" style="1" customWidth="1"/>
    <col min="9993" max="10240" width="8.75" style="1"/>
    <col min="10241" max="10241" width="3.875" style="1" customWidth="1"/>
    <col min="10242" max="10242" width="7.75" style="1" customWidth="1"/>
    <col min="10243" max="10243" width="7.25" style="1" customWidth="1"/>
    <col min="10244" max="10245" width="16.875" style="1" customWidth="1"/>
    <col min="10246" max="10246" width="15" style="1" customWidth="1"/>
    <col min="10247" max="10247" width="13.25" style="1" customWidth="1"/>
    <col min="10248" max="10248" width="6.25" style="1" customWidth="1"/>
    <col min="10249" max="10496" width="8.75" style="1"/>
    <col min="10497" max="10497" width="3.875" style="1" customWidth="1"/>
    <col min="10498" max="10498" width="7.75" style="1" customWidth="1"/>
    <col min="10499" max="10499" width="7.25" style="1" customWidth="1"/>
    <col min="10500" max="10501" width="16.875" style="1" customWidth="1"/>
    <col min="10502" max="10502" width="15" style="1" customWidth="1"/>
    <col min="10503" max="10503" width="13.25" style="1" customWidth="1"/>
    <col min="10504" max="10504" width="6.25" style="1" customWidth="1"/>
    <col min="10505" max="10752" width="8.75" style="1"/>
    <col min="10753" max="10753" width="3.875" style="1" customWidth="1"/>
    <col min="10754" max="10754" width="7.75" style="1" customWidth="1"/>
    <col min="10755" max="10755" width="7.25" style="1" customWidth="1"/>
    <col min="10756" max="10757" width="16.875" style="1" customWidth="1"/>
    <col min="10758" max="10758" width="15" style="1" customWidth="1"/>
    <col min="10759" max="10759" width="13.25" style="1" customWidth="1"/>
    <col min="10760" max="10760" width="6.25" style="1" customWidth="1"/>
    <col min="10761" max="11008" width="8.75" style="1"/>
    <col min="11009" max="11009" width="3.875" style="1" customWidth="1"/>
    <col min="11010" max="11010" width="7.75" style="1" customWidth="1"/>
    <col min="11011" max="11011" width="7.25" style="1" customWidth="1"/>
    <col min="11012" max="11013" width="16.875" style="1" customWidth="1"/>
    <col min="11014" max="11014" width="15" style="1" customWidth="1"/>
    <col min="11015" max="11015" width="13.25" style="1" customWidth="1"/>
    <col min="11016" max="11016" width="6.25" style="1" customWidth="1"/>
    <col min="11017" max="11264" width="8.75" style="1"/>
    <col min="11265" max="11265" width="3.875" style="1" customWidth="1"/>
    <col min="11266" max="11266" width="7.75" style="1" customWidth="1"/>
    <col min="11267" max="11267" width="7.25" style="1" customWidth="1"/>
    <col min="11268" max="11269" width="16.875" style="1" customWidth="1"/>
    <col min="11270" max="11270" width="15" style="1" customWidth="1"/>
    <col min="11271" max="11271" width="13.25" style="1" customWidth="1"/>
    <col min="11272" max="11272" width="6.25" style="1" customWidth="1"/>
    <col min="11273" max="11520" width="8.75" style="1"/>
    <col min="11521" max="11521" width="3.875" style="1" customWidth="1"/>
    <col min="11522" max="11522" width="7.75" style="1" customWidth="1"/>
    <col min="11523" max="11523" width="7.25" style="1" customWidth="1"/>
    <col min="11524" max="11525" width="16.875" style="1" customWidth="1"/>
    <col min="11526" max="11526" width="15" style="1" customWidth="1"/>
    <col min="11527" max="11527" width="13.25" style="1" customWidth="1"/>
    <col min="11528" max="11528" width="6.25" style="1" customWidth="1"/>
    <col min="11529" max="11776" width="8.75" style="1"/>
    <col min="11777" max="11777" width="3.875" style="1" customWidth="1"/>
    <col min="11778" max="11778" width="7.75" style="1" customWidth="1"/>
    <col min="11779" max="11779" width="7.25" style="1" customWidth="1"/>
    <col min="11780" max="11781" width="16.875" style="1" customWidth="1"/>
    <col min="11782" max="11782" width="15" style="1" customWidth="1"/>
    <col min="11783" max="11783" width="13.25" style="1" customWidth="1"/>
    <col min="11784" max="11784" width="6.25" style="1" customWidth="1"/>
    <col min="11785" max="12032" width="8.75" style="1"/>
    <col min="12033" max="12033" width="3.875" style="1" customWidth="1"/>
    <col min="12034" max="12034" width="7.75" style="1" customWidth="1"/>
    <col min="12035" max="12035" width="7.25" style="1" customWidth="1"/>
    <col min="12036" max="12037" width="16.875" style="1" customWidth="1"/>
    <col min="12038" max="12038" width="15" style="1" customWidth="1"/>
    <col min="12039" max="12039" width="13.25" style="1" customWidth="1"/>
    <col min="12040" max="12040" width="6.25" style="1" customWidth="1"/>
    <col min="12041" max="12288" width="8.75" style="1"/>
    <col min="12289" max="12289" width="3.875" style="1" customWidth="1"/>
    <col min="12290" max="12290" width="7.75" style="1" customWidth="1"/>
    <col min="12291" max="12291" width="7.25" style="1" customWidth="1"/>
    <col min="12292" max="12293" width="16.875" style="1" customWidth="1"/>
    <col min="12294" max="12294" width="15" style="1" customWidth="1"/>
    <col min="12295" max="12295" width="13.25" style="1" customWidth="1"/>
    <col min="12296" max="12296" width="6.25" style="1" customWidth="1"/>
    <col min="12297" max="12544" width="8.75" style="1"/>
    <col min="12545" max="12545" width="3.875" style="1" customWidth="1"/>
    <col min="12546" max="12546" width="7.75" style="1" customWidth="1"/>
    <col min="12547" max="12547" width="7.25" style="1" customWidth="1"/>
    <col min="12548" max="12549" width="16.875" style="1" customWidth="1"/>
    <col min="12550" max="12550" width="15" style="1" customWidth="1"/>
    <col min="12551" max="12551" width="13.25" style="1" customWidth="1"/>
    <col min="12552" max="12552" width="6.25" style="1" customWidth="1"/>
    <col min="12553" max="12800" width="8.75" style="1"/>
    <col min="12801" max="12801" width="3.875" style="1" customWidth="1"/>
    <col min="12802" max="12802" width="7.75" style="1" customWidth="1"/>
    <col min="12803" max="12803" width="7.25" style="1" customWidth="1"/>
    <col min="12804" max="12805" width="16.875" style="1" customWidth="1"/>
    <col min="12806" max="12806" width="15" style="1" customWidth="1"/>
    <col min="12807" max="12807" width="13.25" style="1" customWidth="1"/>
    <col min="12808" max="12808" width="6.25" style="1" customWidth="1"/>
    <col min="12809" max="13056" width="8.75" style="1"/>
    <col min="13057" max="13057" width="3.875" style="1" customWidth="1"/>
    <col min="13058" max="13058" width="7.75" style="1" customWidth="1"/>
    <col min="13059" max="13059" width="7.25" style="1" customWidth="1"/>
    <col min="13060" max="13061" width="16.875" style="1" customWidth="1"/>
    <col min="13062" max="13062" width="15" style="1" customWidth="1"/>
    <col min="13063" max="13063" width="13.25" style="1" customWidth="1"/>
    <col min="13064" max="13064" width="6.25" style="1" customWidth="1"/>
    <col min="13065" max="13312" width="8.75" style="1"/>
    <col min="13313" max="13313" width="3.875" style="1" customWidth="1"/>
    <col min="13314" max="13314" width="7.75" style="1" customWidth="1"/>
    <col min="13315" max="13315" width="7.25" style="1" customWidth="1"/>
    <col min="13316" max="13317" width="16.875" style="1" customWidth="1"/>
    <col min="13318" max="13318" width="15" style="1" customWidth="1"/>
    <col min="13319" max="13319" width="13.25" style="1" customWidth="1"/>
    <col min="13320" max="13320" width="6.25" style="1" customWidth="1"/>
    <col min="13321" max="13568" width="8.75" style="1"/>
    <col min="13569" max="13569" width="3.875" style="1" customWidth="1"/>
    <col min="13570" max="13570" width="7.75" style="1" customWidth="1"/>
    <col min="13571" max="13571" width="7.25" style="1" customWidth="1"/>
    <col min="13572" max="13573" width="16.875" style="1" customWidth="1"/>
    <col min="13574" max="13574" width="15" style="1" customWidth="1"/>
    <col min="13575" max="13575" width="13.25" style="1" customWidth="1"/>
    <col min="13576" max="13576" width="6.25" style="1" customWidth="1"/>
    <col min="13577" max="13824" width="8.75" style="1"/>
    <col min="13825" max="13825" width="3.875" style="1" customWidth="1"/>
    <col min="13826" max="13826" width="7.75" style="1" customWidth="1"/>
    <col min="13827" max="13827" width="7.25" style="1" customWidth="1"/>
    <col min="13828" max="13829" width="16.875" style="1" customWidth="1"/>
    <col min="13830" max="13830" width="15" style="1" customWidth="1"/>
    <col min="13831" max="13831" width="13.25" style="1" customWidth="1"/>
    <col min="13832" max="13832" width="6.25" style="1" customWidth="1"/>
    <col min="13833" max="14080" width="8.75" style="1"/>
    <col min="14081" max="14081" width="3.875" style="1" customWidth="1"/>
    <col min="14082" max="14082" width="7.75" style="1" customWidth="1"/>
    <col min="14083" max="14083" width="7.25" style="1" customWidth="1"/>
    <col min="14084" max="14085" width="16.875" style="1" customWidth="1"/>
    <col min="14086" max="14086" width="15" style="1" customWidth="1"/>
    <col min="14087" max="14087" width="13.25" style="1" customWidth="1"/>
    <col min="14088" max="14088" width="6.25" style="1" customWidth="1"/>
    <col min="14089" max="14336" width="8.75" style="1"/>
    <col min="14337" max="14337" width="3.875" style="1" customWidth="1"/>
    <col min="14338" max="14338" width="7.75" style="1" customWidth="1"/>
    <col min="14339" max="14339" width="7.25" style="1" customWidth="1"/>
    <col min="14340" max="14341" width="16.875" style="1" customWidth="1"/>
    <col min="14342" max="14342" width="15" style="1" customWidth="1"/>
    <col min="14343" max="14343" width="13.25" style="1" customWidth="1"/>
    <col min="14344" max="14344" width="6.25" style="1" customWidth="1"/>
    <col min="14345" max="14592" width="8.75" style="1"/>
    <col min="14593" max="14593" width="3.875" style="1" customWidth="1"/>
    <col min="14594" max="14594" width="7.75" style="1" customWidth="1"/>
    <col min="14595" max="14595" width="7.25" style="1" customWidth="1"/>
    <col min="14596" max="14597" width="16.875" style="1" customWidth="1"/>
    <col min="14598" max="14598" width="15" style="1" customWidth="1"/>
    <col min="14599" max="14599" width="13.25" style="1" customWidth="1"/>
    <col min="14600" max="14600" width="6.25" style="1" customWidth="1"/>
    <col min="14601" max="14848" width="8.75" style="1"/>
    <col min="14849" max="14849" width="3.875" style="1" customWidth="1"/>
    <col min="14850" max="14850" width="7.75" style="1" customWidth="1"/>
    <col min="14851" max="14851" width="7.25" style="1" customWidth="1"/>
    <col min="14852" max="14853" width="16.875" style="1" customWidth="1"/>
    <col min="14854" max="14854" width="15" style="1" customWidth="1"/>
    <col min="14855" max="14855" width="13.25" style="1" customWidth="1"/>
    <col min="14856" max="14856" width="6.25" style="1" customWidth="1"/>
    <col min="14857" max="15104" width="8.75" style="1"/>
    <col min="15105" max="15105" width="3.875" style="1" customWidth="1"/>
    <col min="15106" max="15106" width="7.75" style="1" customWidth="1"/>
    <col min="15107" max="15107" width="7.25" style="1" customWidth="1"/>
    <col min="15108" max="15109" width="16.875" style="1" customWidth="1"/>
    <col min="15110" max="15110" width="15" style="1" customWidth="1"/>
    <col min="15111" max="15111" width="13.25" style="1" customWidth="1"/>
    <col min="15112" max="15112" width="6.25" style="1" customWidth="1"/>
    <col min="15113" max="15360" width="8.75" style="1"/>
    <col min="15361" max="15361" width="3.875" style="1" customWidth="1"/>
    <col min="15362" max="15362" width="7.75" style="1" customWidth="1"/>
    <col min="15363" max="15363" width="7.25" style="1" customWidth="1"/>
    <col min="15364" max="15365" width="16.875" style="1" customWidth="1"/>
    <col min="15366" max="15366" width="15" style="1" customWidth="1"/>
    <col min="15367" max="15367" width="13.25" style="1" customWidth="1"/>
    <col min="15368" max="15368" width="6.25" style="1" customWidth="1"/>
    <col min="15369" max="15616" width="8.75" style="1"/>
    <col min="15617" max="15617" width="3.875" style="1" customWidth="1"/>
    <col min="15618" max="15618" width="7.75" style="1" customWidth="1"/>
    <col min="15619" max="15619" width="7.25" style="1" customWidth="1"/>
    <col min="15620" max="15621" width="16.875" style="1" customWidth="1"/>
    <col min="15622" max="15622" width="15" style="1" customWidth="1"/>
    <col min="15623" max="15623" width="13.25" style="1" customWidth="1"/>
    <col min="15624" max="15624" width="6.25" style="1" customWidth="1"/>
    <col min="15625" max="15872" width="8.75" style="1"/>
    <col min="15873" max="15873" width="3.875" style="1" customWidth="1"/>
    <col min="15874" max="15874" width="7.75" style="1" customWidth="1"/>
    <col min="15875" max="15875" width="7.25" style="1" customWidth="1"/>
    <col min="15876" max="15877" width="16.875" style="1" customWidth="1"/>
    <col min="15878" max="15878" width="15" style="1" customWidth="1"/>
    <col min="15879" max="15879" width="13.25" style="1" customWidth="1"/>
    <col min="15880" max="15880" width="6.25" style="1" customWidth="1"/>
    <col min="15881" max="16128" width="8.75" style="1"/>
    <col min="16129" max="16129" width="3.875" style="1" customWidth="1"/>
    <col min="16130" max="16130" width="7.75" style="1" customWidth="1"/>
    <col min="16131" max="16131" width="7.25" style="1" customWidth="1"/>
    <col min="16132" max="16133" width="16.875" style="1" customWidth="1"/>
    <col min="16134" max="16134" width="15" style="1" customWidth="1"/>
    <col min="16135" max="16135" width="13.25" style="1" customWidth="1"/>
    <col min="16136" max="16136" width="6.25" style="1" customWidth="1"/>
    <col min="16137" max="16384" width="8.75" style="1"/>
  </cols>
  <sheetData>
    <row r="1" spans="2:7" ht="19.5" customHeight="1" x14ac:dyDescent="0.4">
      <c r="B1" s="36" t="s">
        <v>58</v>
      </c>
      <c r="D1" s="35"/>
      <c r="E1" s="34"/>
      <c r="F1" s="33"/>
      <c r="G1" s="32"/>
    </row>
    <row r="2" spans="2:7" x14ac:dyDescent="0.4">
      <c r="B2" s="8" t="s">
        <v>516</v>
      </c>
      <c r="C2" s="8"/>
      <c r="D2" s="30"/>
      <c r="E2" s="29"/>
      <c r="F2" s="28"/>
      <c r="G2" s="31"/>
    </row>
    <row r="3" spans="2:7" ht="18" customHeight="1" thickBot="1" x14ac:dyDescent="0.45">
      <c r="B3" s="8"/>
      <c r="C3" s="8"/>
      <c r="D3" s="30"/>
      <c r="E3" s="29"/>
      <c r="F3" s="28"/>
      <c r="G3" s="28" t="s">
        <v>57</v>
      </c>
    </row>
    <row r="4" spans="2:7" ht="14.25" customHeight="1" x14ac:dyDescent="0.4">
      <c r="B4" s="27"/>
      <c r="C4" s="26" t="s">
        <v>56</v>
      </c>
      <c r="D4" s="25" t="s">
        <v>514</v>
      </c>
      <c r="E4" s="24" t="s">
        <v>515</v>
      </c>
      <c r="F4" s="23" t="s">
        <v>55</v>
      </c>
      <c r="G4" s="22" t="s">
        <v>54</v>
      </c>
    </row>
    <row r="5" spans="2:7" ht="14.25" customHeight="1" thickBot="1" x14ac:dyDescent="0.45">
      <c r="B5" s="21" t="s">
        <v>53</v>
      </c>
      <c r="C5" s="20"/>
      <c r="D5" s="19" t="s">
        <v>52</v>
      </c>
      <c r="E5" s="18" t="s">
        <v>51</v>
      </c>
      <c r="F5" s="17" t="s">
        <v>50</v>
      </c>
      <c r="G5" s="16" t="s">
        <v>49</v>
      </c>
    </row>
    <row r="6" spans="2:7" ht="12.75" customHeight="1" x14ac:dyDescent="0.4">
      <c r="B6" s="414" t="s">
        <v>48</v>
      </c>
      <c r="C6" s="415"/>
      <c r="D6" s="375">
        <v>13675.8</v>
      </c>
      <c r="E6" s="376">
        <v>13992.807000000001</v>
      </c>
      <c r="F6" s="377">
        <f t="shared" ref="F6:F37" si="0">D6-E6</f>
        <v>-317.00700000000143</v>
      </c>
      <c r="G6" s="378">
        <f t="shared" ref="G6:G37" si="1">IF(AND(E6=0,D6=0),0,IF(AND(D6&gt;0,E6=0),"皆増",IF(AND(D6=0,E6&gt;0),"皆減",ROUND(F6/E6*100,1))))</f>
        <v>-2.2999999999999998</v>
      </c>
    </row>
    <row r="7" spans="2:7" ht="12.75" customHeight="1" x14ac:dyDescent="0.15">
      <c r="B7" s="416" t="s">
        <v>47</v>
      </c>
      <c r="C7" s="417"/>
      <c r="D7" s="379">
        <v>4154.1000000000004</v>
      </c>
      <c r="E7" s="380">
        <v>3699.9</v>
      </c>
      <c r="F7" s="381">
        <f t="shared" si="0"/>
        <v>454.20000000000027</v>
      </c>
      <c r="G7" s="382">
        <f t="shared" si="1"/>
        <v>12.3</v>
      </c>
    </row>
    <row r="8" spans="2:7" ht="12.75" customHeight="1" x14ac:dyDescent="0.4">
      <c r="B8" s="416" t="s">
        <v>46</v>
      </c>
      <c r="C8" s="418"/>
      <c r="D8" s="379">
        <v>362.4</v>
      </c>
      <c r="E8" s="380">
        <v>802.7</v>
      </c>
      <c r="F8" s="381">
        <f t="shared" si="0"/>
        <v>-440.30000000000007</v>
      </c>
      <c r="G8" s="382">
        <f t="shared" si="1"/>
        <v>-54.9</v>
      </c>
    </row>
    <row r="9" spans="2:7" ht="12.75" customHeight="1" x14ac:dyDescent="0.4">
      <c r="B9" s="416" t="s">
        <v>45</v>
      </c>
      <c r="C9" s="418"/>
      <c r="D9" s="379">
        <v>1553.7</v>
      </c>
      <c r="E9" s="380">
        <v>1679.6</v>
      </c>
      <c r="F9" s="381">
        <f t="shared" si="0"/>
        <v>-125.89999999999986</v>
      </c>
      <c r="G9" s="382">
        <f t="shared" si="1"/>
        <v>-7.5</v>
      </c>
    </row>
    <row r="10" spans="2:7" ht="12.75" customHeight="1" x14ac:dyDescent="0.4">
      <c r="B10" s="416" t="s">
        <v>44</v>
      </c>
      <c r="C10" s="418"/>
      <c r="D10" s="379">
        <v>5080.1779999999999</v>
      </c>
      <c r="E10" s="380">
        <v>4149.7610000000004</v>
      </c>
      <c r="F10" s="381">
        <f t="shared" si="0"/>
        <v>930.41699999999946</v>
      </c>
      <c r="G10" s="382">
        <f t="shared" si="1"/>
        <v>22.4</v>
      </c>
    </row>
    <row r="11" spans="2:7" ht="12.75" customHeight="1" x14ac:dyDescent="0.4">
      <c r="B11" s="416" t="s">
        <v>43</v>
      </c>
      <c r="C11" s="418"/>
      <c r="D11" s="379">
        <v>1640.6</v>
      </c>
      <c r="E11" s="380">
        <v>4898.3</v>
      </c>
      <c r="F11" s="381">
        <f t="shared" si="0"/>
        <v>-3257.7000000000003</v>
      </c>
      <c r="G11" s="382">
        <f t="shared" si="1"/>
        <v>-66.5</v>
      </c>
    </row>
    <row r="12" spans="2:7" ht="12.75" customHeight="1" x14ac:dyDescent="0.4">
      <c r="B12" s="416" t="s">
        <v>42</v>
      </c>
      <c r="C12" s="418"/>
      <c r="D12" s="379">
        <v>1568.7</v>
      </c>
      <c r="E12" s="380">
        <v>1131.8</v>
      </c>
      <c r="F12" s="381">
        <f t="shared" si="0"/>
        <v>436.90000000000009</v>
      </c>
      <c r="G12" s="382">
        <f t="shared" si="1"/>
        <v>38.6</v>
      </c>
    </row>
    <row r="13" spans="2:7" ht="12.75" customHeight="1" x14ac:dyDescent="0.4">
      <c r="B13" s="416" t="s">
        <v>41</v>
      </c>
      <c r="C13" s="418"/>
      <c r="D13" s="379">
        <v>1542</v>
      </c>
      <c r="E13" s="380">
        <v>1371.3</v>
      </c>
      <c r="F13" s="381">
        <f t="shared" si="0"/>
        <v>170.70000000000005</v>
      </c>
      <c r="G13" s="382">
        <f t="shared" si="1"/>
        <v>12.4</v>
      </c>
    </row>
    <row r="14" spans="2:7" ht="12.75" customHeight="1" x14ac:dyDescent="0.4">
      <c r="B14" s="416" t="s">
        <v>40</v>
      </c>
      <c r="C14" s="418"/>
      <c r="D14" s="379">
        <v>10362</v>
      </c>
      <c r="E14" s="380">
        <v>10490.4</v>
      </c>
      <c r="F14" s="381">
        <f t="shared" si="0"/>
        <v>-128.39999999999964</v>
      </c>
      <c r="G14" s="382">
        <f t="shared" si="1"/>
        <v>-1.2</v>
      </c>
    </row>
    <row r="15" spans="2:7" ht="12.75" customHeight="1" x14ac:dyDescent="0.4">
      <c r="B15" s="416" t="s">
        <v>39</v>
      </c>
      <c r="C15" s="418"/>
      <c r="D15" s="379">
        <v>472.3</v>
      </c>
      <c r="E15" s="380">
        <v>82.3</v>
      </c>
      <c r="F15" s="381">
        <f t="shared" si="0"/>
        <v>390</v>
      </c>
      <c r="G15" s="382">
        <f t="shared" si="1"/>
        <v>473.9</v>
      </c>
    </row>
    <row r="16" spans="2:7" ht="12.75" customHeight="1" x14ac:dyDescent="0.4">
      <c r="B16" s="416" t="s">
        <v>38</v>
      </c>
      <c r="C16" s="418"/>
      <c r="D16" s="379">
        <v>3309.79</v>
      </c>
      <c r="E16" s="380">
        <v>2826.4279999999999</v>
      </c>
      <c r="F16" s="381">
        <f t="shared" si="0"/>
        <v>483.36200000000008</v>
      </c>
      <c r="G16" s="382">
        <f t="shared" si="1"/>
        <v>17.100000000000001</v>
      </c>
    </row>
    <row r="17" spans="2:8" ht="12.75" customHeight="1" x14ac:dyDescent="0.4">
      <c r="B17" s="416" t="s">
        <v>37</v>
      </c>
      <c r="C17" s="418"/>
      <c r="D17" s="379">
        <v>2407</v>
      </c>
      <c r="E17" s="380">
        <v>2487.1999999999998</v>
      </c>
      <c r="F17" s="381">
        <f t="shared" si="0"/>
        <v>-80.199999999999818</v>
      </c>
      <c r="G17" s="382">
        <f t="shared" si="1"/>
        <v>-3.2</v>
      </c>
    </row>
    <row r="18" spans="2:8" ht="12.75" customHeight="1" x14ac:dyDescent="0.4">
      <c r="B18" s="416" t="s">
        <v>36</v>
      </c>
      <c r="C18" s="418"/>
      <c r="D18" s="379">
        <v>4649.6059999999998</v>
      </c>
      <c r="E18" s="380">
        <v>4453.9279999999999</v>
      </c>
      <c r="F18" s="381">
        <f t="shared" si="0"/>
        <v>195.67799999999988</v>
      </c>
      <c r="G18" s="382">
        <f t="shared" si="1"/>
        <v>4.4000000000000004</v>
      </c>
    </row>
    <row r="19" spans="2:8" ht="12.75" customHeight="1" x14ac:dyDescent="0.4">
      <c r="B19" s="416" t="s">
        <v>35</v>
      </c>
      <c r="C19" s="418"/>
      <c r="D19" s="379">
        <v>1664.4</v>
      </c>
      <c r="E19" s="380">
        <v>1873.2</v>
      </c>
      <c r="F19" s="381">
        <f t="shared" si="0"/>
        <v>-208.79999999999995</v>
      </c>
      <c r="G19" s="382">
        <f t="shared" si="1"/>
        <v>-11.1</v>
      </c>
    </row>
    <row r="20" spans="2:8" ht="12.75" customHeight="1" x14ac:dyDescent="0.4">
      <c r="B20" s="416" t="s">
        <v>34</v>
      </c>
      <c r="C20" s="418"/>
      <c r="D20" s="379">
        <v>1910.1</v>
      </c>
      <c r="E20" s="380">
        <v>1927.3</v>
      </c>
      <c r="F20" s="381">
        <f t="shared" si="0"/>
        <v>-17.200000000000045</v>
      </c>
      <c r="G20" s="382">
        <f t="shared" si="1"/>
        <v>-0.9</v>
      </c>
    </row>
    <row r="21" spans="2:8" ht="12.75" customHeight="1" x14ac:dyDescent="0.4">
      <c r="B21" s="416" t="s">
        <v>33</v>
      </c>
      <c r="C21" s="418"/>
      <c r="D21" s="379">
        <v>725.3</v>
      </c>
      <c r="E21" s="380">
        <v>510</v>
      </c>
      <c r="F21" s="381">
        <f t="shared" si="0"/>
        <v>215.29999999999995</v>
      </c>
      <c r="G21" s="382">
        <f t="shared" si="1"/>
        <v>42.2</v>
      </c>
    </row>
    <row r="22" spans="2:8" ht="12.75" customHeight="1" x14ac:dyDescent="0.4">
      <c r="B22" s="416" t="s">
        <v>32</v>
      </c>
      <c r="C22" s="418"/>
      <c r="D22" s="379">
        <v>2117.8000000000002</v>
      </c>
      <c r="E22" s="380">
        <v>1994</v>
      </c>
      <c r="F22" s="381">
        <f t="shared" si="0"/>
        <v>123.80000000000018</v>
      </c>
      <c r="G22" s="382">
        <f t="shared" si="1"/>
        <v>6.2</v>
      </c>
    </row>
    <row r="23" spans="2:8" ht="12.75" customHeight="1" x14ac:dyDescent="0.4">
      <c r="B23" s="416" t="s">
        <v>31</v>
      </c>
      <c r="C23" s="418"/>
      <c r="D23" s="379">
        <v>1880.96</v>
      </c>
      <c r="E23" s="380">
        <v>1616.297</v>
      </c>
      <c r="F23" s="381">
        <f t="shared" si="0"/>
        <v>264.66300000000001</v>
      </c>
      <c r="G23" s="382">
        <f t="shared" si="1"/>
        <v>16.399999999999999</v>
      </c>
    </row>
    <row r="24" spans="2:8" ht="12.75" customHeight="1" x14ac:dyDescent="0.4">
      <c r="B24" s="416" t="s">
        <v>30</v>
      </c>
      <c r="C24" s="418"/>
      <c r="D24" s="379">
        <v>2078.6999999999998</v>
      </c>
      <c r="E24" s="380">
        <v>2401.4</v>
      </c>
      <c r="F24" s="381">
        <f t="shared" si="0"/>
        <v>-322.70000000000027</v>
      </c>
      <c r="G24" s="382">
        <f t="shared" si="1"/>
        <v>-13.4</v>
      </c>
    </row>
    <row r="25" spans="2:8" ht="12.75" customHeight="1" x14ac:dyDescent="0.4">
      <c r="B25" s="416" t="s">
        <v>29</v>
      </c>
      <c r="C25" s="418"/>
      <c r="D25" s="379">
        <v>2690.4360000000001</v>
      </c>
      <c r="E25" s="380">
        <v>2885.8960000000002</v>
      </c>
      <c r="F25" s="381">
        <f t="shared" si="0"/>
        <v>-195.46000000000004</v>
      </c>
      <c r="G25" s="382">
        <f t="shared" si="1"/>
        <v>-6.8</v>
      </c>
    </row>
    <row r="26" spans="2:8" ht="12.75" customHeight="1" x14ac:dyDescent="0.4">
      <c r="B26" s="416" t="s">
        <v>28</v>
      </c>
      <c r="C26" s="418"/>
      <c r="D26" s="379">
        <v>1445.4</v>
      </c>
      <c r="E26" s="380">
        <v>1642.133</v>
      </c>
      <c r="F26" s="381">
        <f t="shared" si="0"/>
        <v>-196.73299999999995</v>
      </c>
      <c r="G26" s="382">
        <f t="shared" si="1"/>
        <v>-12</v>
      </c>
    </row>
    <row r="27" spans="2:8" ht="12.75" customHeight="1" x14ac:dyDescent="0.4">
      <c r="B27" s="416" t="s">
        <v>27</v>
      </c>
      <c r="C27" s="418"/>
      <c r="D27" s="379">
        <v>946.6</v>
      </c>
      <c r="E27" s="380">
        <v>1232.5999999999999</v>
      </c>
      <c r="F27" s="381">
        <f t="shared" si="0"/>
        <v>-285.99999999999989</v>
      </c>
      <c r="G27" s="382">
        <f t="shared" si="1"/>
        <v>-23.2</v>
      </c>
    </row>
    <row r="28" spans="2:8" ht="12.75" customHeight="1" x14ac:dyDescent="0.4">
      <c r="B28" s="416" t="s">
        <v>26</v>
      </c>
      <c r="C28" s="418"/>
      <c r="D28" s="379">
        <v>3263.0059999999999</v>
      </c>
      <c r="E28" s="380">
        <v>1778.298</v>
      </c>
      <c r="F28" s="381">
        <f t="shared" si="0"/>
        <v>1484.7079999999999</v>
      </c>
      <c r="G28" s="382">
        <f t="shared" si="1"/>
        <v>83.5</v>
      </c>
    </row>
    <row r="29" spans="2:8" ht="12.75" customHeight="1" x14ac:dyDescent="0.4">
      <c r="B29" s="416" t="s">
        <v>25</v>
      </c>
      <c r="C29" s="418"/>
      <c r="D29" s="379">
        <v>1143.9490000000001</v>
      </c>
      <c r="E29" s="380">
        <v>617.5</v>
      </c>
      <c r="F29" s="381">
        <f t="shared" si="0"/>
        <v>526.44900000000007</v>
      </c>
      <c r="G29" s="382">
        <f t="shared" si="1"/>
        <v>85.3</v>
      </c>
    </row>
    <row r="30" spans="2:8" ht="12.75" customHeight="1" x14ac:dyDescent="0.4">
      <c r="B30" s="416" t="s">
        <v>24</v>
      </c>
      <c r="C30" s="418"/>
      <c r="D30" s="379">
        <v>3133.1660000000002</v>
      </c>
      <c r="E30" s="380">
        <v>2804.7080000000001</v>
      </c>
      <c r="F30" s="381">
        <f t="shared" si="0"/>
        <v>328.45800000000008</v>
      </c>
      <c r="G30" s="382">
        <f t="shared" si="1"/>
        <v>11.7</v>
      </c>
    </row>
    <row r="31" spans="2:8" ht="12.75" customHeight="1" x14ac:dyDescent="0.4">
      <c r="B31" s="425" t="s">
        <v>23</v>
      </c>
      <c r="C31" s="426"/>
      <c r="D31" s="383">
        <v>4371.1040000000003</v>
      </c>
      <c r="E31" s="384">
        <v>8571.7649999999994</v>
      </c>
      <c r="F31" s="385">
        <f t="shared" si="0"/>
        <v>-4200.6609999999991</v>
      </c>
      <c r="G31" s="386">
        <f t="shared" si="1"/>
        <v>-49</v>
      </c>
    </row>
    <row r="32" spans="2:8" s="14" customFormat="1" ht="18" customHeight="1" thickBot="1" x14ac:dyDescent="0.45">
      <c r="B32" s="427" t="s">
        <v>22</v>
      </c>
      <c r="C32" s="428"/>
      <c r="D32" s="387">
        <f>SUM(D6:D31)</f>
        <v>78149.095000000001</v>
      </c>
      <c r="E32" s="388">
        <f>SUM(E6:E31)</f>
        <v>81921.520999999993</v>
      </c>
      <c r="F32" s="389">
        <f t="shared" si="0"/>
        <v>-3772.4259999999922</v>
      </c>
      <c r="G32" s="390">
        <f t="shared" si="1"/>
        <v>-4.5999999999999996</v>
      </c>
      <c r="H32" s="15"/>
    </row>
    <row r="33" spans="2:8" ht="12.75" customHeight="1" x14ac:dyDescent="0.4">
      <c r="B33" s="414" t="s">
        <v>21</v>
      </c>
      <c r="C33" s="415"/>
      <c r="D33" s="375">
        <v>786.3</v>
      </c>
      <c r="E33" s="376">
        <v>387.6</v>
      </c>
      <c r="F33" s="391">
        <f t="shared" si="0"/>
        <v>398.69999999999993</v>
      </c>
      <c r="G33" s="392">
        <f t="shared" si="1"/>
        <v>102.9</v>
      </c>
      <c r="H33" s="3"/>
    </row>
    <row r="34" spans="2:8" ht="12.75" customHeight="1" x14ac:dyDescent="0.4">
      <c r="B34" s="416" t="s">
        <v>20</v>
      </c>
      <c r="C34" s="418"/>
      <c r="D34" s="379">
        <v>510.327</v>
      </c>
      <c r="E34" s="380">
        <v>562.74300000000005</v>
      </c>
      <c r="F34" s="393">
        <f t="shared" si="0"/>
        <v>-52.416000000000054</v>
      </c>
      <c r="G34" s="382">
        <f t="shared" si="1"/>
        <v>-9.3000000000000007</v>
      </c>
      <c r="H34" s="3"/>
    </row>
    <row r="35" spans="2:8" ht="12.75" customHeight="1" x14ac:dyDescent="0.4">
      <c r="B35" s="416" t="s">
        <v>19</v>
      </c>
      <c r="C35" s="418"/>
      <c r="D35" s="379">
        <v>195.011</v>
      </c>
      <c r="E35" s="380">
        <v>189.20599999999999</v>
      </c>
      <c r="F35" s="393">
        <f t="shared" si="0"/>
        <v>5.8050000000000068</v>
      </c>
      <c r="G35" s="382">
        <f t="shared" si="1"/>
        <v>3.1</v>
      </c>
      <c r="H35" s="3"/>
    </row>
    <row r="36" spans="2:8" ht="12.75" customHeight="1" x14ac:dyDescent="0.4">
      <c r="B36" s="416" t="s">
        <v>18</v>
      </c>
      <c r="C36" s="418"/>
      <c r="D36" s="379">
        <v>100</v>
      </c>
      <c r="E36" s="380">
        <v>123.294</v>
      </c>
      <c r="F36" s="393">
        <f t="shared" si="0"/>
        <v>-23.293999999999997</v>
      </c>
      <c r="G36" s="382">
        <f t="shared" si="1"/>
        <v>-18.899999999999999</v>
      </c>
      <c r="H36" s="3"/>
    </row>
    <row r="37" spans="2:8" ht="12.75" customHeight="1" x14ac:dyDescent="0.4">
      <c r="B37" s="416" t="s">
        <v>17</v>
      </c>
      <c r="C37" s="418"/>
      <c r="D37" s="379">
        <v>2016.174</v>
      </c>
      <c r="E37" s="380">
        <v>1346.4839999999999</v>
      </c>
      <c r="F37" s="393">
        <f t="shared" si="0"/>
        <v>669.69</v>
      </c>
      <c r="G37" s="382">
        <f t="shared" si="1"/>
        <v>49.7</v>
      </c>
      <c r="H37" s="3"/>
    </row>
    <row r="38" spans="2:8" ht="12.75" customHeight="1" x14ac:dyDescent="0.4">
      <c r="B38" s="416" t="s">
        <v>16</v>
      </c>
      <c r="C38" s="418"/>
      <c r="D38" s="379">
        <v>302.541</v>
      </c>
      <c r="E38" s="380">
        <v>168.78</v>
      </c>
      <c r="F38" s="393">
        <f t="shared" ref="F38:F54" si="2">D38-E38</f>
        <v>133.761</v>
      </c>
      <c r="G38" s="382">
        <f t="shared" ref="G38:G54" si="3">IF(AND(E38=0,D38=0),0,IF(AND(D38&gt;0,E38=0),"皆増",IF(AND(D38=0,E38&gt;0),"皆減",ROUND(F38/E38*100,1))))</f>
        <v>79.3</v>
      </c>
      <c r="H38" s="3"/>
    </row>
    <row r="39" spans="2:8" ht="12.75" customHeight="1" x14ac:dyDescent="0.4">
      <c r="B39" s="416" t="s">
        <v>15</v>
      </c>
      <c r="C39" s="418"/>
      <c r="D39" s="379">
        <v>471.62599999999998</v>
      </c>
      <c r="E39" s="380">
        <v>458.97</v>
      </c>
      <c r="F39" s="393">
        <f t="shared" si="2"/>
        <v>12.655999999999949</v>
      </c>
      <c r="G39" s="382">
        <f t="shared" si="3"/>
        <v>2.8</v>
      </c>
      <c r="H39" s="3"/>
    </row>
    <row r="40" spans="2:8" ht="12.75" customHeight="1" x14ac:dyDescent="0.4">
      <c r="B40" s="416" t="s">
        <v>14</v>
      </c>
      <c r="C40" s="418"/>
      <c r="D40" s="379">
        <v>35</v>
      </c>
      <c r="E40" s="380">
        <v>229.16399999999999</v>
      </c>
      <c r="F40" s="393">
        <f t="shared" si="2"/>
        <v>-194.16399999999999</v>
      </c>
      <c r="G40" s="382">
        <f t="shared" si="3"/>
        <v>-84.7</v>
      </c>
      <c r="H40" s="3"/>
    </row>
    <row r="41" spans="2:8" ht="12.75" customHeight="1" x14ac:dyDescent="0.4">
      <c r="B41" s="416" t="s">
        <v>13</v>
      </c>
      <c r="C41" s="418"/>
      <c r="D41" s="379">
        <v>1082.076</v>
      </c>
      <c r="E41" s="380">
        <v>262.52699999999999</v>
      </c>
      <c r="F41" s="393">
        <f t="shared" si="2"/>
        <v>819.54899999999998</v>
      </c>
      <c r="G41" s="382">
        <f t="shared" si="3"/>
        <v>312.2</v>
      </c>
      <c r="H41" s="3"/>
    </row>
    <row r="42" spans="2:8" ht="12.75" customHeight="1" x14ac:dyDescent="0.4">
      <c r="B42" s="416" t="s">
        <v>12</v>
      </c>
      <c r="C42" s="418"/>
      <c r="D42" s="379">
        <v>12.772</v>
      </c>
      <c r="E42" s="380">
        <v>14</v>
      </c>
      <c r="F42" s="393">
        <f t="shared" si="2"/>
        <v>-1.2279999999999998</v>
      </c>
      <c r="G42" s="382">
        <f t="shared" si="3"/>
        <v>-8.8000000000000007</v>
      </c>
      <c r="H42" s="3"/>
    </row>
    <row r="43" spans="2:8" ht="12.75" customHeight="1" x14ac:dyDescent="0.4">
      <c r="B43" s="416" t="s">
        <v>11</v>
      </c>
      <c r="C43" s="418"/>
      <c r="D43" s="379">
        <v>472.37400000000002</v>
      </c>
      <c r="E43" s="380">
        <v>533.15800000000002</v>
      </c>
      <c r="F43" s="393">
        <f t="shared" si="2"/>
        <v>-60.783999999999992</v>
      </c>
      <c r="G43" s="382">
        <f t="shared" si="3"/>
        <v>-11.4</v>
      </c>
      <c r="H43" s="3"/>
    </row>
    <row r="44" spans="2:8" ht="12.75" customHeight="1" x14ac:dyDescent="0.4">
      <c r="B44" s="416" t="s">
        <v>10</v>
      </c>
      <c r="C44" s="418"/>
      <c r="D44" s="379">
        <v>0</v>
      </c>
      <c r="E44" s="380">
        <v>17.8</v>
      </c>
      <c r="F44" s="393">
        <f t="shared" si="2"/>
        <v>-17.8</v>
      </c>
      <c r="G44" s="382" t="str">
        <f t="shared" si="3"/>
        <v>皆減</v>
      </c>
      <c r="H44" s="3"/>
    </row>
    <row r="45" spans="2:8" ht="12.75" customHeight="1" x14ac:dyDescent="0.4">
      <c r="B45" s="431" t="s">
        <v>9</v>
      </c>
      <c r="C45" s="432"/>
      <c r="D45" s="383">
        <v>568.24099999999999</v>
      </c>
      <c r="E45" s="384">
        <v>286.161</v>
      </c>
      <c r="F45" s="394">
        <f t="shared" si="2"/>
        <v>282.08</v>
      </c>
      <c r="G45" s="386">
        <f t="shared" si="3"/>
        <v>98.6</v>
      </c>
      <c r="H45" s="3"/>
    </row>
    <row r="46" spans="2:8" ht="18" customHeight="1" thickBot="1" x14ac:dyDescent="0.45">
      <c r="B46" s="433" t="s">
        <v>8</v>
      </c>
      <c r="C46" s="434"/>
      <c r="D46" s="387">
        <f>SUM(D33:D45)</f>
        <v>6552.442</v>
      </c>
      <c r="E46" s="388">
        <v>4579.8870000000006</v>
      </c>
      <c r="F46" s="389">
        <f t="shared" si="2"/>
        <v>1972.5549999999994</v>
      </c>
      <c r="G46" s="390">
        <f t="shared" si="3"/>
        <v>43.1</v>
      </c>
      <c r="H46" s="3"/>
    </row>
    <row r="47" spans="2:8" ht="18" customHeight="1" thickBot="1" x14ac:dyDescent="0.45">
      <c r="B47" s="435" t="s">
        <v>7</v>
      </c>
      <c r="C47" s="436"/>
      <c r="D47" s="387">
        <f>D32+D46</f>
        <v>84701.536999999997</v>
      </c>
      <c r="E47" s="388">
        <f>E32+E46</f>
        <v>86501.407999999996</v>
      </c>
      <c r="F47" s="389">
        <f t="shared" si="2"/>
        <v>-1799.8709999999992</v>
      </c>
      <c r="G47" s="395">
        <f t="shared" si="3"/>
        <v>-2.1</v>
      </c>
      <c r="H47" s="3"/>
    </row>
    <row r="48" spans="2:8" ht="12.75" customHeight="1" x14ac:dyDescent="0.4">
      <c r="B48" s="421" t="s">
        <v>6</v>
      </c>
      <c r="C48" s="422"/>
      <c r="D48" s="396">
        <v>1021.1</v>
      </c>
      <c r="E48" s="397">
        <v>684.2</v>
      </c>
      <c r="F48" s="398">
        <f t="shared" si="2"/>
        <v>336.9</v>
      </c>
      <c r="G48" s="382">
        <f t="shared" si="3"/>
        <v>49.2</v>
      </c>
      <c r="H48" s="3"/>
    </row>
    <row r="49" spans="2:8" ht="12.75" customHeight="1" x14ac:dyDescent="0.4">
      <c r="B49" s="437" t="s">
        <v>5</v>
      </c>
      <c r="C49" s="438"/>
      <c r="D49" s="399">
        <v>250</v>
      </c>
      <c r="E49" s="400">
        <v>796.4</v>
      </c>
      <c r="F49" s="398">
        <f t="shared" si="2"/>
        <v>-546.4</v>
      </c>
      <c r="G49" s="382">
        <f t="shared" si="3"/>
        <v>-68.599999999999994</v>
      </c>
      <c r="H49" s="3"/>
    </row>
    <row r="50" spans="2:8" ht="12.75" customHeight="1" x14ac:dyDescent="0.4">
      <c r="B50" s="437" t="s">
        <v>4</v>
      </c>
      <c r="C50" s="438"/>
      <c r="D50" s="399">
        <v>170</v>
      </c>
      <c r="E50" s="400">
        <v>295</v>
      </c>
      <c r="F50" s="398">
        <f t="shared" si="2"/>
        <v>-125</v>
      </c>
      <c r="G50" s="382">
        <f t="shared" si="3"/>
        <v>-42.4</v>
      </c>
      <c r="H50" s="3"/>
    </row>
    <row r="51" spans="2:8" ht="12.75" customHeight="1" x14ac:dyDescent="0.4">
      <c r="B51" s="439" t="s">
        <v>3</v>
      </c>
      <c r="C51" s="440"/>
      <c r="D51" s="401">
        <v>347.4</v>
      </c>
      <c r="E51" s="402">
        <v>350</v>
      </c>
      <c r="F51" s="403">
        <f t="shared" si="2"/>
        <v>-2.6000000000000227</v>
      </c>
      <c r="G51" s="404">
        <f t="shared" si="3"/>
        <v>-0.7</v>
      </c>
      <c r="H51" s="3"/>
    </row>
    <row r="52" spans="2:8" ht="12.75" customHeight="1" thickBot="1" x14ac:dyDescent="0.45">
      <c r="B52" s="423" t="s">
        <v>2</v>
      </c>
      <c r="C52" s="424"/>
      <c r="D52" s="405">
        <v>2459.3000000000002</v>
      </c>
      <c r="E52" s="406">
        <v>266</v>
      </c>
      <c r="F52" s="407">
        <f t="shared" si="2"/>
        <v>2193.3000000000002</v>
      </c>
      <c r="G52" s="408">
        <f t="shared" si="3"/>
        <v>824.5</v>
      </c>
      <c r="H52" s="3"/>
    </row>
    <row r="53" spans="2:8" ht="18" customHeight="1" thickBot="1" x14ac:dyDescent="0.45">
      <c r="B53" s="419" t="s">
        <v>1</v>
      </c>
      <c r="C53" s="420"/>
      <c r="D53" s="409">
        <f>SUM(D48:D52)</f>
        <v>4247.8</v>
      </c>
      <c r="E53" s="410">
        <f>SUM(E48:E52)</f>
        <v>2391.6</v>
      </c>
      <c r="F53" s="411">
        <f t="shared" si="2"/>
        <v>1856.2000000000003</v>
      </c>
      <c r="G53" s="412">
        <f t="shared" si="3"/>
        <v>77.599999999999994</v>
      </c>
    </row>
    <row r="54" spans="2:8" ht="18" customHeight="1" thickTop="1" thickBot="1" x14ac:dyDescent="0.45">
      <c r="B54" s="429" t="s">
        <v>0</v>
      </c>
      <c r="C54" s="430"/>
      <c r="D54" s="387">
        <f>D47+D53</f>
        <v>88949.337</v>
      </c>
      <c r="E54" s="388">
        <f>E47+E53</f>
        <v>88893.008000000002</v>
      </c>
      <c r="F54" s="389">
        <f t="shared" si="2"/>
        <v>56.328999999997905</v>
      </c>
      <c r="G54" s="413">
        <f t="shared" si="3"/>
        <v>0.1</v>
      </c>
    </row>
    <row r="55" spans="2:8" ht="18" customHeight="1" x14ac:dyDescent="0.4">
      <c r="B55" s="13"/>
      <c r="C55" s="12"/>
      <c r="D55" s="11"/>
      <c r="E55" s="11"/>
      <c r="F55" s="10"/>
      <c r="G55" s="9"/>
    </row>
    <row r="56" spans="2:8" ht="8.25" customHeight="1" x14ac:dyDescent="0.4">
      <c r="C56" s="8"/>
      <c r="H56" s="3"/>
    </row>
    <row r="57" spans="2:8" x14ac:dyDescent="0.4">
      <c r="H57" s="3"/>
    </row>
    <row r="58" spans="2:8" x14ac:dyDescent="0.4">
      <c r="B58" s="3"/>
      <c r="C58" s="3"/>
      <c r="D58" s="7"/>
      <c r="E58" s="6"/>
      <c r="F58" s="5"/>
      <c r="G58" s="4"/>
      <c r="H58" s="3"/>
    </row>
    <row r="59" spans="2:8" x14ac:dyDescent="0.4">
      <c r="B59" s="3"/>
      <c r="C59" s="3"/>
      <c r="D59" s="7"/>
      <c r="E59" s="6"/>
      <c r="F59" s="5"/>
      <c r="G59" s="4"/>
      <c r="H59" s="3"/>
    </row>
    <row r="60" spans="2:8" x14ac:dyDescent="0.4">
      <c r="B60" s="3"/>
      <c r="C60" s="3"/>
      <c r="D60" s="6"/>
      <c r="E60" s="6"/>
      <c r="F60" s="5"/>
      <c r="G60" s="4"/>
      <c r="H60" s="3"/>
    </row>
  </sheetData>
  <sheetProtection selectLockedCells="1"/>
  <mergeCells count="49">
    <mergeCell ref="B54:C54"/>
    <mergeCell ref="B42:C42"/>
    <mergeCell ref="B43:C43"/>
    <mergeCell ref="B44:C44"/>
    <mergeCell ref="B45:C45"/>
    <mergeCell ref="B46:C46"/>
    <mergeCell ref="B47:C47"/>
    <mergeCell ref="B49:C49"/>
    <mergeCell ref="B50:C50"/>
    <mergeCell ref="B51:C51"/>
    <mergeCell ref="B29:C29"/>
    <mergeCell ref="B53:C53"/>
    <mergeCell ref="B48:C48"/>
    <mergeCell ref="B52:C5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8:C28"/>
    <mergeCell ref="B17:C17"/>
    <mergeCell ref="B18:C18"/>
    <mergeCell ref="B19:C19"/>
    <mergeCell ref="B20:C20"/>
    <mergeCell ref="B21:C21"/>
    <mergeCell ref="B22:C22"/>
    <mergeCell ref="B23:C23"/>
    <mergeCell ref="B11:C11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6:C6"/>
    <mergeCell ref="B7:C7"/>
    <mergeCell ref="B8:C8"/>
    <mergeCell ref="B9:C9"/>
    <mergeCell ref="B10:C10"/>
  </mergeCells>
  <phoneticPr fontId="4"/>
  <pageMargins left="0.9055118110236221" right="0.55118110236220474" top="0.47244094488188981" bottom="0.74803149606299213" header="0.47244094488188981" footer="0.74803149606299213"/>
  <pageSetup paperSize="9" scale="97" orientation="portrait" horizontalDpi="300" verticalDpi="300" r:id="rId1"/>
  <headerFooter alignWithMargins="0"/>
  <rowBreaks count="1" manualBreakCount="1">
    <brk id="56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5"/>
  <sheetViews>
    <sheetView view="pageBreakPreview" topLeftCell="A19" zoomScale="110" zoomScaleNormal="100" zoomScaleSheetLayoutView="110" workbookViewId="0">
      <selection activeCell="B10" sqref="B10"/>
    </sheetView>
  </sheetViews>
  <sheetFormatPr defaultColWidth="8.125" defaultRowHeight="13.5" x14ac:dyDescent="0.4"/>
  <cols>
    <col min="1" max="1" width="15.75" style="8" customWidth="1"/>
    <col min="2" max="2" width="16.75" style="8" customWidth="1"/>
    <col min="3" max="4" width="12.375" style="8" customWidth="1"/>
    <col min="5" max="5" width="14.375" style="8" customWidth="1"/>
    <col min="6" max="6" width="10" style="8" customWidth="1"/>
    <col min="7" max="7" width="8.5" style="8" customWidth="1"/>
    <col min="8" max="16384" width="8.125" style="8"/>
  </cols>
  <sheetData>
    <row r="1" spans="1:9" ht="15.95" customHeight="1" x14ac:dyDescent="0.4">
      <c r="A1" s="37"/>
      <c r="B1" s="37"/>
      <c r="C1" s="37"/>
      <c r="D1" s="37"/>
      <c r="E1" s="37"/>
      <c r="F1" s="37"/>
      <c r="G1" s="37"/>
    </row>
    <row r="2" spans="1:9" ht="14.25" x14ac:dyDescent="0.4">
      <c r="A2" s="77" t="s">
        <v>511</v>
      </c>
      <c r="B2" s="37"/>
      <c r="C2" s="37"/>
      <c r="D2" s="37"/>
      <c r="E2" s="37"/>
      <c r="F2" s="37"/>
      <c r="G2" s="37"/>
    </row>
    <row r="3" spans="1:9" ht="15.95" customHeight="1" thickBot="1" x14ac:dyDescent="0.45">
      <c r="A3" s="76"/>
      <c r="B3" s="76"/>
      <c r="C3" s="75"/>
      <c r="D3" s="74"/>
      <c r="E3" s="73"/>
      <c r="F3" s="72" t="s">
        <v>101</v>
      </c>
      <c r="G3" s="37"/>
    </row>
    <row r="4" spans="1:9" ht="20.100000000000001" customHeight="1" x14ac:dyDescent="0.4">
      <c r="A4" s="71"/>
      <c r="B4" s="70" t="s">
        <v>100</v>
      </c>
      <c r="C4" s="69" t="s">
        <v>512</v>
      </c>
      <c r="D4" s="69" t="s">
        <v>513</v>
      </c>
      <c r="E4" s="68" t="s">
        <v>99</v>
      </c>
      <c r="F4" s="67" t="s">
        <v>98</v>
      </c>
      <c r="G4" s="37"/>
    </row>
    <row r="5" spans="1:9" ht="20.100000000000001" customHeight="1" thickBot="1" x14ac:dyDescent="0.45">
      <c r="A5" s="66" t="s">
        <v>97</v>
      </c>
      <c r="B5" s="65"/>
      <c r="C5" s="64" t="s">
        <v>52</v>
      </c>
      <c r="D5" s="63" t="s">
        <v>51</v>
      </c>
      <c r="E5" s="62" t="s">
        <v>50</v>
      </c>
      <c r="F5" s="61" t="s">
        <v>96</v>
      </c>
      <c r="G5" s="37"/>
    </row>
    <row r="6" spans="1:9" ht="20.100000000000001" customHeight="1" x14ac:dyDescent="0.4">
      <c r="A6" s="60" t="s">
        <v>95</v>
      </c>
      <c r="B6" s="59"/>
      <c r="C6" s="342">
        <v>39363.699999999997</v>
      </c>
      <c r="D6" s="343">
        <v>41073.599999999999</v>
      </c>
      <c r="E6" s="344">
        <f t="shared" ref="E6:E42" si="0">C6-D6</f>
        <v>-1709.9000000000015</v>
      </c>
      <c r="F6" s="345">
        <f t="shared" ref="F6:F42" si="1">IF(AND(C6=0,D6=0),"-",IF(C6=0,"皆減",IF(D6=0,"皆増",ROUND(E6/D6*100,2))))</f>
        <v>-4.16</v>
      </c>
      <c r="G6" s="37"/>
      <c r="I6" s="53"/>
    </row>
    <row r="7" spans="1:9" ht="20.100000000000001" customHeight="1" x14ac:dyDescent="0.4">
      <c r="A7" s="58" t="s">
        <v>94</v>
      </c>
      <c r="B7" s="57"/>
      <c r="C7" s="346">
        <v>4206.3999999999996</v>
      </c>
      <c r="D7" s="347">
        <v>3146</v>
      </c>
      <c r="E7" s="348">
        <f t="shared" si="0"/>
        <v>1060.3999999999996</v>
      </c>
      <c r="F7" s="349">
        <f t="shared" si="1"/>
        <v>33.71</v>
      </c>
      <c r="G7" s="37"/>
      <c r="I7" s="53"/>
    </row>
    <row r="8" spans="1:9" ht="20.100000000000001" customHeight="1" x14ac:dyDescent="0.4">
      <c r="A8" s="47" t="s">
        <v>93</v>
      </c>
      <c r="B8" s="48"/>
      <c r="C8" s="350">
        <v>342.9</v>
      </c>
      <c r="D8" s="351">
        <v>530.4</v>
      </c>
      <c r="E8" s="352">
        <f t="shared" si="0"/>
        <v>-187.5</v>
      </c>
      <c r="F8" s="353">
        <f t="shared" si="1"/>
        <v>-35.35</v>
      </c>
      <c r="G8" s="37"/>
      <c r="I8" s="53"/>
    </row>
    <row r="9" spans="1:9" ht="20.100000000000001" customHeight="1" x14ac:dyDescent="0.4">
      <c r="A9" s="47" t="s">
        <v>92</v>
      </c>
      <c r="B9" s="48"/>
      <c r="C9" s="350">
        <v>23</v>
      </c>
      <c r="D9" s="351">
        <v>92.3</v>
      </c>
      <c r="E9" s="352">
        <f t="shared" si="0"/>
        <v>-69.3</v>
      </c>
      <c r="F9" s="353">
        <f t="shared" si="1"/>
        <v>-75.08</v>
      </c>
      <c r="G9" s="37"/>
      <c r="I9" s="53"/>
    </row>
    <row r="10" spans="1:9" ht="20.100000000000001" customHeight="1" x14ac:dyDescent="0.4">
      <c r="A10" s="56" t="s">
        <v>91</v>
      </c>
      <c r="B10" s="55"/>
      <c r="C10" s="350">
        <v>0</v>
      </c>
      <c r="D10" s="351">
        <v>0</v>
      </c>
      <c r="E10" s="352">
        <f t="shared" si="0"/>
        <v>0</v>
      </c>
      <c r="F10" s="353" t="str">
        <f t="shared" si="1"/>
        <v>-</v>
      </c>
      <c r="G10" s="37"/>
      <c r="I10" s="53"/>
    </row>
    <row r="11" spans="1:9" ht="20.100000000000001" customHeight="1" x14ac:dyDescent="0.4">
      <c r="A11" s="56" t="s">
        <v>90</v>
      </c>
      <c r="B11" s="55"/>
      <c r="C11" s="350">
        <v>9517.4</v>
      </c>
      <c r="D11" s="351">
        <v>18270.400000000001</v>
      </c>
      <c r="E11" s="352">
        <f t="shared" si="0"/>
        <v>-8753.0000000000018</v>
      </c>
      <c r="F11" s="353">
        <f t="shared" si="1"/>
        <v>-47.91</v>
      </c>
      <c r="G11" s="37"/>
      <c r="I11" s="53"/>
    </row>
    <row r="12" spans="1:9" ht="20.100000000000001" customHeight="1" x14ac:dyDescent="0.4">
      <c r="A12" s="56" t="s">
        <v>89</v>
      </c>
      <c r="B12" s="55"/>
      <c r="C12" s="350">
        <v>1136.3</v>
      </c>
      <c r="D12" s="351">
        <v>1733.4</v>
      </c>
      <c r="E12" s="352">
        <f t="shared" si="0"/>
        <v>-597.10000000000014</v>
      </c>
      <c r="F12" s="353">
        <f t="shared" si="1"/>
        <v>-34.450000000000003</v>
      </c>
      <c r="G12" s="37"/>
      <c r="I12" s="53"/>
    </row>
    <row r="13" spans="1:9" ht="20.100000000000001" customHeight="1" x14ac:dyDescent="0.4">
      <c r="A13" s="56" t="s">
        <v>88</v>
      </c>
      <c r="B13" s="55"/>
      <c r="C13" s="350">
        <v>7928.1</v>
      </c>
      <c r="D13" s="351">
        <v>3534.6</v>
      </c>
      <c r="E13" s="352">
        <f t="shared" si="0"/>
        <v>4393.5</v>
      </c>
      <c r="F13" s="353">
        <f t="shared" si="1"/>
        <v>124.3</v>
      </c>
      <c r="G13" s="37"/>
      <c r="I13" s="53"/>
    </row>
    <row r="14" spans="1:9" ht="20.100000000000001" customHeight="1" x14ac:dyDescent="0.4">
      <c r="A14" s="56" t="s">
        <v>87</v>
      </c>
      <c r="B14" s="55"/>
      <c r="C14" s="350">
        <v>704.8</v>
      </c>
      <c r="D14" s="351">
        <v>427</v>
      </c>
      <c r="E14" s="352">
        <f t="shared" si="0"/>
        <v>277.79999999999995</v>
      </c>
      <c r="F14" s="353">
        <f t="shared" si="1"/>
        <v>65.06</v>
      </c>
      <c r="G14" s="37"/>
      <c r="I14" s="53"/>
    </row>
    <row r="15" spans="1:9" ht="20.100000000000001" customHeight="1" x14ac:dyDescent="0.4">
      <c r="A15" s="56" t="s">
        <v>86</v>
      </c>
      <c r="B15" s="55"/>
      <c r="C15" s="350">
        <v>50.7</v>
      </c>
      <c r="D15" s="351">
        <v>153.6</v>
      </c>
      <c r="E15" s="352">
        <f t="shared" si="0"/>
        <v>-102.89999999999999</v>
      </c>
      <c r="F15" s="353">
        <f t="shared" si="1"/>
        <v>-66.989999999999995</v>
      </c>
      <c r="G15" s="37"/>
      <c r="I15" s="53"/>
    </row>
    <row r="16" spans="1:9" ht="20.100000000000001" customHeight="1" x14ac:dyDescent="0.4">
      <c r="A16" s="47" t="s">
        <v>85</v>
      </c>
      <c r="B16" s="48"/>
      <c r="C16" s="350">
        <v>4377.8999999999996</v>
      </c>
      <c r="D16" s="351">
        <v>5022.5</v>
      </c>
      <c r="E16" s="352">
        <f t="shared" si="0"/>
        <v>-644.60000000000036</v>
      </c>
      <c r="F16" s="353">
        <f t="shared" si="1"/>
        <v>-12.83</v>
      </c>
      <c r="G16" s="37"/>
      <c r="I16" s="53"/>
    </row>
    <row r="17" spans="1:9" ht="20.100000000000001" customHeight="1" x14ac:dyDescent="0.4">
      <c r="A17" s="54" t="s">
        <v>84</v>
      </c>
      <c r="B17" s="48"/>
      <c r="C17" s="350">
        <v>0</v>
      </c>
      <c r="D17" s="351">
        <v>0</v>
      </c>
      <c r="E17" s="352">
        <f t="shared" si="0"/>
        <v>0</v>
      </c>
      <c r="F17" s="353" t="str">
        <f t="shared" si="1"/>
        <v>-</v>
      </c>
      <c r="G17" s="37"/>
      <c r="I17" s="53"/>
    </row>
    <row r="18" spans="1:9" ht="20.100000000000001" customHeight="1" x14ac:dyDescent="0.4">
      <c r="A18" s="47" t="s">
        <v>83</v>
      </c>
      <c r="B18" s="48"/>
      <c r="C18" s="350">
        <v>31.6</v>
      </c>
      <c r="D18" s="351">
        <v>104.3</v>
      </c>
      <c r="E18" s="352">
        <f t="shared" si="0"/>
        <v>-72.699999999999989</v>
      </c>
      <c r="F18" s="353">
        <f t="shared" si="1"/>
        <v>-69.7</v>
      </c>
      <c r="G18" s="37"/>
      <c r="I18" s="53"/>
    </row>
    <row r="19" spans="1:9" ht="20.100000000000001" customHeight="1" x14ac:dyDescent="0.4">
      <c r="A19" s="47" t="s">
        <v>82</v>
      </c>
      <c r="B19" s="48"/>
      <c r="C19" s="350">
        <v>336</v>
      </c>
      <c r="D19" s="351">
        <v>321.8</v>
      </c>
      <c r="E19" s="352">
        <f t="shared" si="0"/>
        <v>14.199999999999989</v>
      </c>
      <c r="F19" s="353">
        <f t="shared" si="1"/>
        <v>4.41</v>
      </c>
      <c r="G19" s="37"/>
      <c r="I19" s="53"/>
    </row>
    <row r="20" spans="1:9" ht="20.100000000000001" customHeight="1" x14ac:dyDescent="0.4">
      <c r="A20" s="47" t="s">
        <v>81</v>
      </c>
      <c r="B20" s="48"/>
      <c r="C20" s="350">
        <v>3620.7</v>
      </c>
      <c r="D20" s="351">
        <v>4026.6</v>
      </c>
      <c r="E20" s="352">
        <f t="shared" si="0"/>
        <v>-405.90000000000009</v>
      </c>
      <c r="F20" s="353">
        <f t="shared" si="1"/>
        <v>-10.08</v>
      </c>
      <c r="G20" s="37"/>
      <c r="I20" s="53"/>
    </row>
    <row r="21" spans="1:9" ht="20.100000000000001" customHeight="1" x14ac:dyDescent="0.4">
      <c r="A21" s="47" t="s">
        <v>80</v>
      </c>
      <c r="B21" s="48"/>
      <c r="C21" s="350">
        <v>1946</v>
      </c>
      <c r="D21" s="351">
        <v>991</v>
      </c>
      <c r="E21" s="352">
        <f t="shared" si="0"/>
        <v>955</v>
      </c>
      <c r="F21" s="353">
        <f t="shared" si="1"/>
        <v>96.37</v>
      </c>
      <c r="G21" s="37"/>
      <c r="I21" s="53"/>
    </row>
    <row r="22" spans="1:9" ht="20.100000000000001" customHeight="1" x14ac:dyDescent="0.4">
      <c r="A22" s="47" t="s">
        <v>79</v>
      </c>
      <c r="B22" s="48"/>
      <c r="C22" s="350">
        <v>1586.3</v>
      </c>
      <c r="D22" s="351">
        <v>556.70000000000005</v>
      </c>
      <c r="E22" s="352">
        <f t="shared" si="0"/>
        <v>1029.5999999999999</v>
      </c>
      <c r="F22" s="353">
        <f t="shared" si="1"/>
        <v>184.95</v>
      </c>
      <c r="G22" s="37"/>
      <c r="I22" s="53"/>
    </row>
    <row r="23" spans="1:9" ht="20.100000000000001" customHeight="1" x14ac:dyDescent="0.4">
      <c r="A23" s="47" t="s">
        <v>78</v>
      </c>
      <c r="B23" s="48"/>
      <c r="C23" s="350">
        <v>3555.6</v>
      </c>
      <c r="D23" s="351">
        <v>2163</v>
      </c>
      <c r="E23" s="352">
        <f t="shared" si="0"/>
        <v>1392.6</v>
      </c>
      <c r="F23" s="353">
        <f t="shared" si="1"/>
        <v>64.38</v>
      </c>
      <c r="G23" s="37"/>
      <c r="I23" s="53"/>
    </row>
    <row r="24" spans="1:9" ht="20.100000000000001" customHeight="1" thickBot="1" x14ac:dyDescent="0.45">
      <c r="A24" s="50" t="s">
        <v>77</v>
      </c>
      <c r="B24" s="51"/>
      <c r="C24" s="354">
        <v>0</v>
      </c>
      <c r="D24" s="355">
        <v>0</v>
      </c>
      <c r="E24" s="356">
        <f t="shared" si="0"/>
        <v>0</v>
      </c>
      <c r="F24" s="357" t="str">
        <f t="shared" si="1"/>
        <v>-</v>
      </c>
      <c r="G24" s="37"/>
      <c r="I24" s="53"/>
    </row>
    <row r="25" spans="1:9" ht="20.100000000000001" customHeight="1" thickTop="1" x14ac:dyDescent="0.4">
      <c r="A25" s="230" t="s">
        <v>76</v>
      </c>
      <c r="B25" s="52"/>
      <c r="C25" s="358">
        <v>18990.5</v>
      </c>
      <c r="D25" s="359">
        <v>19117.3</v>
      </c>
      <c r="E25" s="360">
        <f t="shared" si="0"/>
        <v>-126.79999999999927</v>
      </c>
      <c r="F25" s="361">
        <f t="shared" si="1"/>
        <v>-0.66</v>
      </c>
      <c r="G25" s="37"/>
    </row>
    <row r="26" spans="1:9" ht="20.100000000000001" customHeight="1" x14ac:dyDescent="0.4">
      <c r="A26" s="50" t="s">
        <v>75</v>
      </c>
      <c r="B26" s="51"/>
      <c r="C26" s="354">
        <v>120</v>
      </c>
      <c r="D26" s="362">
        <v>90</v>
      </c>
      <c r="E26" s="356">
        <f t="shared" si="0"/>
        <v>30</v>
      </c>
      <c r="F26" s="357">
        <f t="shared" si="1"/>
        <v>33.33</v>
      </c>
      <c r="G26" s="37"/>
    </row>
    <row r="27" spans="1:9" ht="20.100000000000001" customHeight="1" x14ac:dyDescent="0.4">
      <c r="A27" s="47" t="s">
        <v>74</v>
      </c>
      <c r="B27" s="48"/>
      <c r="C27" s="350">
        <v>69.099999999999994</v>
      </c>
      <c r="D27" s="363">
        <v>45.5</v>
      </c>
      <c r="E27" s="352">
        <f t="shared" si="0"/>
        <v>23.599999999999994</v>
      </c>
      <c r="F27" s="353">
        <f t="shared" si="1"/>
        <v>51.87</v>
      </c>
      <c r="G27" s="37"/>
    </row>
    <row r="28" spans="1:9" ht="20.100000000000001" customHeight="1" x14ac:dyDescent="0.4">
      <c r="A28" s="47" t="s">
        <v>73</v>
      </c>
      <c r="B28" s="48"/>
      <c r="C28" s="350">
        <v>1301.4000000000001</v>
      </c>
      <c r="D28" s="363">
        <v>1337.6</v>
      </c>
      <c r="E28" s="352">
        <f t="shared" si="0"/>
        <v>-36.199999999999818</v>
      </c>
      <c r="F28" s="353">
        <f t="shared" si="1"/>
        <v>-2.71</v>
      </c>
      <c r="G28" s="37"/>
    </row>
    <row r="29" spans="1:9" ht="20.100000000000001" customHeight="1" x14ac:dyDescent="0.4">
      <c r="A29" s="47" t="s">
        <v>72</v>
      </c>
      <c r="B29" s="48"/>
      <c r="C29" s="350">
        <v>150</v>
      </c>
      <c r="D29" s="363">
        <v>245</v>
      </c>
      <c r="E29" s="352">
        <f t="shared" si="0"/>
        <v>-95</v>
      </c>
      <c r="F29" s="353">
        <f t="shared" si="1"/>
        <v>-38.78</v>
      </c>
      <c r="G29" s="37"/>
    </row>
    <row r="30" spans="1:9" ht="20.100000000000001" customHeight="1" x14ac:dyDescent="0.4">
      <c r="A30" s="47" t="s">
        <v>71</v>
      </c>
      <c r="B30" s="48"/>
      <c r="C30" s="350">
        <v>17350</v>
      </c>
      <c r="D30" s="363">
        <v>17399.2</v>
      </c>
      <c r="E30" s="352">
        <f t="shared" si="0"/>
        <v>-49.200000000000728</v>
      </c>
      <c r="F30" s="353">
        <f t="shared" si="1"/>
        <v>-0.28000000000000003</v>
      </c>
      <c r="G30" s="37"/>
    </row>
    <row r="31" spans="1:9" ht="20.100000000000001" customHeight="1" thickBot="1" x14ac:dyDescent="0.45">
      <c r="A31" s="50" t="s">
        <v>70</v>
      </c>
      <c r="B31" s="51"/>
      <c r="C31" s="354">
        <v>0</v>
      </c>
      <c r="D31" s="362">
        <v>0</v>
      </c>
      <c r="E31" s="356">
        <f t="shared" si="0"/>
        <v>0</v>
      </c>
      <c r="F31" s="357" t="str">
        <f t="shared" si="1"/>
        <v>-</v>
      </c>
      <c r="G31" s="37"/>
    </row>
    <row r="32" spans="1:9" ht="20.100000000000001" customHeight="1" thickTop="1" x14ac:dyDescent="0.4">
      <c r="A32" s="441" t="s">
        <v>69</v>
      </c>
      <c r="B32" s="442"/>
      <c r="C32" s="358">
        <v>30595.136999999999</v>
      </c>
      <c r="D32" s="359">
        <v>28702.108</v>
      </c>
      <c r="E32" s="360">
        <f t="shared" si="0"/>
        <v>1893.0289999999986</v>
      </c>
      <c r="F32" s="361">
        <f t="shared" si="1"/>
        <v>6.6</v>
      </c>
      <c r="G32" s="37"/>
    </row>
    <row r="33" spans="1:7" ht="20.100000000000001" customHeight="1" x14ac:dyDescent="0.4">
      <c r="A33" s="50" t="s">
        <v>68</v>
      </c>
      <c r="B33" s="49"/>
      <c r="C33" s="354">
        <v>0</v>
      </c>
      <c r="D33" s="362">
        <v>0</v>
      </c>
      <c r="E33" s="356">
        <f t="shared" si="0"/>
        <v>0</v>
      </c>
      <c r="F33" s="357" t="str">
        <f t="shared" si="1"/>
        <v>-</v>
      </c>
      <c r="G33" s="37"/>
    </row>
    <row r="34" spans="1:7" ht="20.100000000000001" customHeight="1" x14ac:dyDescent="0.4">
      <c r="A34" s="47" t="s">
        <v>67</v>
      </c>
      <c r="B34" s="46"/>
      <c r="C34" s="350">
        <v>0</v>
      </c>
      <c r="D34" s="363">
        <v>0</v>
      </c>
      <c r="E34" s="352">
        <f t="shared" si="0"/>
        <v>0</v>
      </c>
      <c r="F34" s="353" t="str">
        <f t="shared" si="1"/>
        <v>-</v>
      </c>
      <c r="G34" s="37"/>
    </row>
    <row r="35" spans="1:7" ht="20.100000000000001" customHeight="1" x14ac:dyDescent="0.4">
      <c r="A35" s="47" t="s">
        <v>66</v>
      </c>
      <c r="B35" s="46"/>
      <c r="C35" s="350">
        <v>0</v>
      </c>
      <c r="D35" s="363">
        <v>0</v>
      </c>
      <c r="E35" s="352">
        <f t="shared" si="0"/>
        <v>0</v>
      </c>
      <c r="F35" s="353" t="str">
        <f t="shared" si="1"/>
        <v>-</v>
      </c>
      <c r="G35" s="37"/>
    </row>
    <row r="36" spans="1:7" ht="20.100000000000001" customHeight="1" x14ac:dyDescent="0.4">
      <c r="A36" s="47" t="s">
        <v>65</v>
      </c>
      <c r="B36" s="48"/>
      <c r="C36" s="350">
        <v>30595.136999999999</v>
      </c>
      <c r="D36" s="363">
        <v>28702.108</v>
      </c>
      <c r="E36" s="352">
        <f t="shared" si="0"/>
        <v>1893.0289999999986</v>
      </c>
      <c r="F36" s="353">
        <f t="shared" si="1"/>
        <v>6.6</v>
      </c>
      <c r="G36" s="37"/>
    </row>
    <row r="37" spans="1:7" ht="20.100000000000001" customHeight="1" x14ac:dyDescent="0.4">
      <c r="A37" s="47" t="s">
        <v>64</v>
      </c>
      <c r="B37" s="48"/>
      <c r="C37" s="350">
        <v>0</v>
      </c>
      <c r="D37" s="363">
        <v>0</v>
      </c>
      <c r="E37" s="352">
        <f t="shared" si="0"/>
        <v>0</v>
      </c>
      <c r="F37" s="353" t="str">
        <f t="shared" si="1"/>
        <v>-</v>
      </c>
      <c r="G37" s="37"/>
    </row>
    <row r="38" spans="1:7" ht="20.100000000000001" customHeight="1" x14ac:dyDescent="0.4">
      <c r="A38" s="47" t="s">
        <v>63</v>
      </c>
      <c r="B38" s="48"/>
      <c r="C38" s="350">
        <v>0</v>
      </c>
      <c r="D38" s="363">
        <v>0</v>
      </c>
      <c r="E38" s="352">
        <f t="shared" si="0"/>
        <v>0</v>
      </c>
      <c r="F38" s="353" t="str">
        <f t="shared" si="1"/>
        <v>-</v>
      </c>
      <c r="G38" s="37"/>
    </row>
    <row r="39" spans="1:7" ht="20.100000000000001" customHeight="1" x14ac:dyDescent="0.4">
      <c r="A39" s="47" t="s">
        <v>62</v>
      </c>
      <c r="B39" s="46"/>
      <c r="C39" s="364">
        <v>0</v>
      </c>
      <c r="D39" s="365">
        <v>0</v>
      </c>
      <c r="E39" s="366">
        <f t="shared" si="0"/>
        <v>0</v>
      </c>
      <c r="F39" s="353" t="str">
        <f t="shared" si="1"/>
        <v>-</v>
      </c>
      <c r="G39" s="37"/>
    </row>
    <row r="40" spans="1:7" ht="19.5" customHeight="1" x14ac:dyDescent="0.4">
      <c r="A40" s="47" t="s">
        <v>61</v>
      </c>
      <c r="B40" s="46"/>
      <c r="C40" s="364">
        <v>0</v>
      </c>
      <c r="D40" s="365">
        <v>0</v>
      </c>
      <c r="E40" s="366">
        <f t="shared" si="0"/>
        <v>0</v>
      </c>
      <c r="F40" s="353" t="str">
        <f t="shared" si="1"/>
        <v>-</v>
      </c>
      <c r="G40" s="37"/>
    </row>
    <row r="41" spans="1:7" ht="20.100000000000001" customHeight="1" thickBot="1" x14ac:dyDescent="0.45">
      <c r="A41" s="45" t="s">
        <v>60</v>
      </c>
      <c r="B41" s="44"/>
      <c r="C41" s="367">
        <v>0</v>
      </c>
      <c r="D41" s="368">
        <v>0</v>
      </c>
      <c r="E41" s="369">
        <f t="shared" si="0"/>
        <v>0</v>
      </c>
      <c r="F41" s="370" t="str">
        <f t="shared" si="1"/>
        <v>-</v>
      </c>
      <c r="G41" s="37"/>
    </row>
    <row r="42" spans="1:7" ht="15.95" customHeight="1" thickTop="1" thickBot="1" x14ac:dyDescent="0.45">
      <c r="A42" s="443" t="s">
        <v>59</v>
      </c>
      <c r="B42" s="444"/>
      <c r="C42" s="371">
        <f>C6+C25+C32</f>
        <v>88949.337</v>
      </c>
      <c r="D42" s="372">
        <f>D6+D25+D32</f>
        <v>88893.008000000002</v>
      </c>
      <c r="E42" s="373">
        <f t="shared" si="0"/>
        <v>56.328999999997905</v>
      </c>
      <c r="F42" s="374">
        <f t="shared" si="1"/>
        <v>0.06</v>
      </c>
      <c r="G42" s="37"/>
    </row>
    <row r="43" spans="1:7" ht="3.75" customHeight="1" x14ac:dyDescent="0.4">
      <c r="A43" s="43"/>
      <c r="B43" s="42"/>
      <c r="C43" s="41"/>
      <c r="D43" s="41"/>
      <c r="E43" s="41"/>
      <c r="F43" s="40"/>
      <c r="G43" s="37"/>
    </row>
    <row r="44" spans="1:7" ht="15.95" customHeight="1" x14ac:dyDescent="0.4">
      <c r="A44" s="39"/>
      <c r="B44" s="39"/>
      <c r="C44" s="39"/>
      <c r="D44" s="39"/>
      <c r="E44" s="39"/>
      <c r="F44" s="39"/>
      <c r="G44" s="37"/>
    </row>
    <row r="45" spans="1:7" ht="15.95" customHeight="1" x14ac:dyDescent="0.4">
      <c r="A45" s="37"/>
      <c r="B45" s="37"/>
      <c r="C45" s="38"/>
      <c r="D45" s="37"/>
      <c r="E45" s="37"/>
      <c r="F45" s="37"/>
      <c r="G45" s="37"/>
    </row>
  </sheetData>
  <sheetProtection selectLockedCells="1"/>
  <mergeCells count="2">
    <mergeCell ref="A32:B32"/>
    <mergeCell ref="A42:B42"/>
  </mergeCells>
  <phoneticPr fontId="4"/>
  <dataValidations count="1">
    <dataValidation imeMode="off" allowBlank="1" showInputMessage="1" showErrorMessage="1" sqref="C27:D28 C8:D8 C33:D35" xr:uid="{00000000-0002-0000-0100-000000000000}"/>
  </dataValidations>
  <pageMargins left="0.70866141732283472" right="0.59055118110236227" top="0.59055118110236227" bottom="0.62992125984251968" header="0.51181102362204722" footer="0.51181102362204722"/>
  <pageSetup paperSize="9" scale="94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47"/>
  <sheetViews>
    <sheetView view="pageBreakPreview" zoomScale="80" zoomScaleNormal="100" zoomScaleSheetLayoutView="80" workbookViewId="0">
      <pane xSplit="5" ySplit="6" topLeftCell="F7" activePane="bottomRight" state="frozen"/>
      <selection activeCell="H16" sqref="H16"/>
      <selection pane="topRight" activeCell="H16" sqref="H16"/>
      <selection pane="bottomLeft" activeCell="H16" sqref="H16"/>
      <selection pane="bottomRight" sqref="A1:XFD1048576"/>
    </sheetView>
  </sheetViews>
  <sheetFormatPr defaultColWidth="7.75" defaultRowHeight="20.45" customHeight="1" x14ac:dyDescent="0.4"/>
  <cols>
    <col min="1" max="3" width="4.25" style="78" customWidth="1"/>
    <col min="4" max="4" width="23.25" style="78" customWidth="1"/>
    <col min="5" max="7" width="9.25" style="78" customWidth="1"/>
    <col min="8" max="10" width="8.375" style="78" customWidth="1"/>
    <col min="11" max="11" width="9.25" style="78" customWidth="1"/>
    <col min="12" max="13" width="8.375" style="78" customWidth="1"/>
    <col min="14" max="256" width="7.75" style="78"/>
    <col min="257" max="259" width="4.25" style="78" customWidth="1"/>
    <col min="260" max="260" width="23.25" style="78" customWidth="1"/>
    <col min="261" max="261" width="9.25" style="78" bestFit="1" customWidth="1"/>
    <col min="262" max="263" width="9.25" style="78" customWidth="1"/>
    <col min="264" max="266" width="8.375" style="78" customWidth="1"/>
    <col min="267" max="267" width="9.25" style="78" customWidth="1"/>
    <col min="268" max="269" width="8.375" style="78" customWidth="1"/>
    <col min="270" max="512" width="7.75" style="78"/>
    <col min="513" max="515" width="4.25" style="78" customWidth="1"/>
    <col min="516" max="516" width="23.25" style="78" customWidth="1"/>
    <col min="517" max="517" width="9.25" style="78" bestFit="1" customWidth="1"/>
    <col min="518" max="519" width="9.25" style="78" customWidth="1"/>
    <col min="520" max="522" width="8.375" style="78" customWidth="1"/>
    <col min="523" max="523" width="9.25" style="78" customWidth="1"/>
    <col min="524" max="525" width="8.375" style="78" customWidth="1"/>
    <col min="526" max="768" width="7.75" style="78"/>
    <col min="769" max="771" width="4.25" style="78" customWidth="1"/>
    <col min="772" max="772" width="23.25" style="78" customWidth="1"/>
    <col min="773" max="773" width="9.25" style="78" bestFit="1" customWidth="1"/>
    <col min="774" max="775" width="9.25" style="78" customWidth="1"/>
    <col min="776" max="778" width="8.375" style="78" customWidth="1"/>
    <col min="779" max="779" width="9.25" style="78" customWidth="1"/>
    <col min="780" max="781" width="8.375" style="78" customWidth="1"/>
    <col min="782" max="1024" width="7.75" style="78"/>
    <col min="1025" max="1027" width="4.25" style="78" customWidth="1"/>
    <col min="1028" max="1028" width="23.25" style="78" customWidth="1"/>
    <col min="1029" max="1029" width="9.25" style="78" bestFit="1" customWidth="1"/>
    <col min="1030" max="1031" width="9.25" style="78" customWidth="1"/>
    <col min="1032" max="1034" width="8.375" style="78" customWidth="1"/>
    <col min="1035" max="1035" width="9.25" style="78" customWidth="1"/>
    <col min="1036" max="1037" width="8.375" style="78" customWidth="1"/>
    <col min="1038" max="1280" width="7.75" style="78"/>
    <col min="1281" max="1283" width="4.25" style="78" customWidth="1"/>
    <col min="1284" max="1284" width="23.25" style="78" customWidth="1"/>
    <col min="1285" max="1285" width="9.25" style="78" bestFit="1" customWidth="1"/>
    <col min="1286" max="1287" width="9.25" style="78" customWidth="1"/>
    <col min="1288" max="1290" width="8.375" style="78" customWidth="1"/>
    <col min="1291" max="1291" width="9.25" style="78" customWidth="1"/>
    <col min="1292" max="1293" width="8.375" style="78" customWidth="1"/>
    <col min="1294" max="1536" width="7.75" style="78"/>
    <col min="1537" max="1539" width="4.25" style="78" customWidth="1"/>
    <col min="1540" max="1540" width="23.25" style="78" customWidth="1"/>
    <col min="1541" max="1541" width="9.25" style="78" bestFit="1" customWidth="1"/>
    <col min="1542" max="1543" width="9.25" style="78" customWidth="1"/>
    <col min="1544" max="1546" width="8.375" style="78" customWidth="1"/>
    <col min="1547" max="1547" width="9.25" style="78" customWidth="1"/>
    <col min="1548" max="1549" width="8.375" style="78" customWidth="1"/>
    <col min="1550" max="1792" width="7.75" style="78"/>
    <col min="1793" max="1795" width="4.25" style="78" customWidth="1"/>
    <col min="1796" max="1796" width="23.25" style="78" customWidth="1"/>
    <col min="1797" max="1797" width="9.25" style="78" bestFit="1" customWidth="1"/>
    <col min="1798" max="1799" width="9.25" style="78" customWidth="1"/>
    <col min="1800" max="1802" width="8.375" style="78" customWidth="1"/>
    <col min="1803" max="1803" width="9.25" style="78" customWidth="1"/>
    <col min="1804" max="1805" width="8.375" style="78" customWidth="1"/>
    <col min="1806" max="2048" width="7.75" style="78"/>
    <col min="2049" max="2051" width="4.25" style="78" customWidth="1"/>
    <col min="2052" max="2052" width="23.25" style="78" customWidth="1"/>
    <col min="2053" max="2053" width="9.25" style="78" bestFit="1" customWidth="1"/>
    <col min="2054" max="2055" width="9.25" style="78" customWidth="1"/>
    <col min="2056" max="2058" width="8.375" style="78" customWidth="1"/>
    <col min="2059" max="2059" width="9.25" style="78" customWidth="1"/>
    <col min="2060" max="2061" width="8.375" style="78" customWidth="1"/>
    <col min="2062" max="2304" width="7.75" style="78"/>
    <col min="2305" max="2307" width="4.25" style="78" customWidth="1"/>
    <col min="2308" max="2308" width="23.25" style="78" customWidth="1"/>
    <col min="2309" max="2309" width="9.25" style="78" bestFit="1" customWidth="1"/>
    <col min="2310" max="2311" width="9.25" style="78" customWidth="1"/>
    <col min="2312" max="2314" width="8.375" style="78" customWidth="1"/>
    <col min="2315" max="2315" width="9.25" style="78" customWidth="1"/>
    <col min="2316" max="2317" width="8.375" style="78" customWidth="1"/>
    <col min="2318" max="2560" width="7.75" style="78"/>
    <col min="2561" max="2563" width="4.25" style="78" customWidth="1"/>
    <col min="2564" max="2564" width="23.25" style="78" customWidth="1"/>
    <col min="2565" max="2565" width="9.25" style="78" bestFit="1" customWidth="1"/>
    <col min="2566" max="2567" width="9.25" style="78" customWidth="1"/>
    <col min="2568" max="2570" width="8.375" style="78" customWidth="1"/>
    <col min="2571" max="2571" width="9.25" style="78" customWidth="1"/>
    <col min="2572" max="2573" width="8.375" style="78" customWidth="1"/>
    <col min="2574" max="2816" width="7.75" style="78"/>
    <col min="2817" max="2819" width="4.25" style="78" customWidth="1"/>
    <col min="2820" max="2820" width="23.25" style="78" customWidth="1"/>
    <col min="2821" max="2821" width="9.25" style="78" bestFit="1" customWidth="1"/>
    <col min="2822" max="2823" width="9.25" style="78" customWidth="1"/>
    <col min="2824" max="2826" width="8.375" style="78" customWidth="1"/>
    <col min="2827" max="2827" width="9.25" style="78" customWidth="1"/>
    <col min="2828" max="2829" width="8.375" style="78" customWidth="1"/>
    <col min="2830" max="3072" width="7.75" style="78"/>
    <col min="3073" max="3075" width="4.25" style="78" customWidth="1"/>
    <col min="3076" max="3076" width="23.25" style="78" customWidth="1"/>
    <col min="3077" max="3077" width="9.25" style="78" bestFit="1" customWidth="1"/>
    <col min="3078" max="3079" width="9.25" style="78" customWidth="1"/>
    <col min="3080" max="3082" width="8.375" style="78" customWidth="1"/>
    <col min="3083" max="3083" width="9.25" style="78" customWidth="1"/>
    <col min="3084" max="3085" width="8.375" style="78" customWidth="1"/>
    <col min="3086" max="3328" width="7.75" style="78"/>
    <col min="3329" max="3331" width="4.25" style="78" customWidth="1"/>
    <col min="3332" max="3332" width="23.25" style="78" customWidth="1"/>
    <col min="3333" max="3333" width="9.25" style="78" bestFit="1" customWidth="1"/>
    <col min="3334" max="3335" width="9.25" style="78" customWidth="1"/>
    <col min="3336" max="3338" width="8.375" style="78" customWidth="1"/>
    <col min="3339" max="3339" width="9.25" style="78" customWidth="1"/>
    <col min="3340" max="3341" width="8.375" style="78" customWidth="1"/>
    <col min="3342" max="3584" width="7.75" style="78"/>
    <col min="3585" max="3587" width="4.25" style="78" customWidth="1"/>
    <col min="3588" max="3588" width="23.25" style="78" customWidth="1"/>
    <col min="3589" max="3589" width="9.25" style="78" bestFit="1" customWidth="1"/>
    <col min="3590" max="3591" width="9.25" style="78" customWidth="1"/>
    <col min="3592" max="3594" width="8.375" style="78" customWidth="1"/>
    <col min="3595" max="3595" width="9.25" style="78" customWidth="1"/>
    <col min="3596" max="3597" width="8.375" style="78" customWidth="1"/>
    <col min="3598" max="3840" width="7.75" style="78"/>
    <col min="3841" max="3843" width="4.25" style="78" customWidth="1"/>
    <col min="3844" max="3844" width="23.25" style="78" customWidth="1"/>
    <col min="3845" max="3845" width="9.25" style="78" bestFit="1" customWidth="1"/>
    <col min="3846" max="3847" width="9.25" style="78" customWidth="1"/>
    <col min="3848" max="3850" width="8.375" style="78" customWidth="1"/>
    <col min="3851" max="3851" width="9.25" style="78" customWidth="1"/>
    <col min="3852" max="3853" width="8.375" style="78" customWidth="1"/>
    <col min="3854" max="4096" width="7.75" style="78"/>
    <col min="4097" max="4099" width="4.25" style="78" customWidth="1"/>
    <col min="4100" max="4100" width="23.25" style="78" customWidth="1"/>
    <col min="4101" max="4101" width="9.25" style="78" bestFit="1" customWidth="1"/>
    <col min="4102" max="4103" width="9.25" style="78" customWidth="1"/>
    <col min="4104" max="4106" width="8.375" style="78" customWidth="1"/>
    <col min="4107" max="4107" width="9.25" style="78" customWidth="1"/>
    <col min="4108" max="4109" width="8.375" style="78" customWidth="1"/>
    <col min="4110" max="4352" width="7.75" style="78"/>
    <col min="4353" max="4355" width="4.25" style="78" customWidth="1"/>
    <col min="4356" max="4356" width="23.25" style="78" customWidth="1"/>
    <col min="4357" max="4357" width="9.25" style="78" bestFit="1" customWidth="1"/>
    <col min="4358" max="4359" width="9.25" style="78" customWidth="1"/>
    <col min="4360" max="4362" width="8.375" style="78" customWidth="1"/>
    <col min="4363" max="4363" width="9.25" style="78" customWidth="1"/>
    <col min="4364" max="4365" width="8.375" style="78" customWidth="1"/>
    <col min="4366" max="4608" width="7.75" style="78"/>
    <col min="4609" max="4611" width="4.25" style="78" customWidth="1"/>
    <col min="4612" max="4612" width="23.25" style="78" customWidth="1"/>
    <col min="4613" max="4613" width="9.25" style="78" bestFit="1" customWidth="1"/>
    <col min="4614" max="4615" width="9.25" style="78" customWidth="1"/>
    <col min="4616" max="4618" width="8.375" style="78" customWidth="1"/>
    <col min="4619" max="4619" width="9.25" style="78" customWidth="1"/>
    <col min="4620" max="4621" width="8.375" style="78" customWidth="1"/>
    <col min="4622" max="4864" width="7.75" style="78"/>
    <col min="4865" max="4867" width="4.25" style="78" customWidth="1"/>
    <col min="4868" max="4868" width="23.25" style="78" customWidth="1"/>
    <col min="4869" max="4869" width="9.25" style="78" bestFit="1" customWidth="1"/>
    <col min="4870" max="4871" width="9.25" style="78" customWidth="1"/>
    <col min="4872" max="4874" width="8.375" style="78" customWidth="1"/>
    <col min="4875" max="4875" width="9.25" style="78" customWidth="1"/>
    <col min="4876" max="4877" width="8.375" style="78" customWidth="1"/>
    <col min="4878" max="5120" width="7.75" style="78"/>
    <col min="5121" max="5123" width="4.25" style="78" customWidth="1"/>
    <col min="5124" max="5124" width="23.25" style="78" customWidth="1"/>
    <col min="5125" max="5125" width="9.25" style="78" bestFit="1" customWidth="1"/>
    <col min="5126" max="5127" width="9.25" style="78" customWidth="1"/>
    <col min="5128" max="5130" width="8.375" style="78" customWidth="1"/>
    <col min="5131" max="5131" width="9.25" style="78" customWidth="1"/>
    <col min="5132" max="5133" width="8.375" style="78" customWidth="1"/>
    <col min="5134" max="5376" width="7.75" style="78"/>
    <col min="5377" max="5379" width="4.25" style="78" customWidth="1"/>
    <col min="5380" max="5380" width="23.25" style="78" customWidth="1"/>
    <col min="5381" max="5381" width="9.25" style="78" bestFit="1" customWidth="1"/>
    <col min="5382" max="5383" width="9.25" style="78" customWidth="1"/>
    <col min="5384" max="5386" width="8.375" style="78" customWidth="1"/>
    <col min="5387" max="5387" width="9.25" style="78" customWidth="1"/>
    <col min="5388" max="5389" width="8.375" style="78" customWidth="1"/>
    <col min="5390" max="5632" width="7.75" style="78"/>
    <col min="5633" max="5635" width="4.25" style="78" customWidth="1"/>
    <col min="5636" max="5636" width="23.25" style="78" customWidth="1"/>
    <col min="5637" max="5637" width="9.25" style="78" bestFit="1" customWidth="1"/>
    <col min="5638" max="5639" width="9.25" style="78" customWidth="1"/>
    <col min="5640" max="5642" width="8.375" style="78" customWidth="1"/>
    <col min="5643" max="5643" width="9.25" style="78" customWidth="1"/>
    <col min="5644" max="5645" width="8.375" style="78" customWidth="1"/>
    <col min="5646" max="5888" width="7.75" style="78"/>
    <col min="5889" max="5891" width="4.25" style="78" customWidth="1"/>
    <col min="5892" max="5892" width="23.25" style="78" customWidth="1"/>
    <col min="5893" max="5893" width="9.25" style="78" bestFit="1" customWidth="1"/>
    <col min="5894" max="5895" width="9.25" style="78" customWidth="1"/>
    <col min="5896" max="5898" width="8.375" style="78" customWidth="1"/>
    <col min="5899" max="5899" width="9.25" style="78" customWidth="1"/>
    <col min="5900" max="5901" width="8.375" style="78" customWidth="1"/>
    <col min="5902" max="6144" width="7.75" style="78"/>
    <col min="6145" max="6147" width="4.25" style="78" customWidth="1"/>
    <col min="6148" max="6148" width="23.25" style="78" customWidth="1"/>
    <col min="6149" max="6149" width="9.25" style="78" bestFit="1" customWidth="1"/>
    <col min="6150" max="6151" width="9.25" style="78" customWidth="1"/>
    <col min="6152" max="6154" width="8.375" style="78" customWidth="1"/>
    <col min="6155" max="6155" width="9.25" style="78" customWidth="1"/>
    <col min="6156" max="6157" width="8.375" style="78" customWidth="1"/>
    <col min="6158" max="6400" width="7.75" style="78"/>
    <col min="6401" max="6403" width="4.25" style="78" customWidth="1"/>
    <col min="6404" max="6404" width="23.25" style="78" customWidth="1"/>
    <col min="6405" max="6405" width="9.25" style="78" bestFit="1" customWidth="1"/>
    <col min="6406" max="6407" width="9.25" style="78" customWidth="1"/>
    <col min="6408" max="6410" width="8.375" style="78" customWidth="1"/>
    <col min="6411" max="6411" width="9.25" style="78" customWidth="1"/>
    <col min="6412" max="6413" width="8.375" style="78" customWidth="1"/>
    <col min="6414" max="6656" width="7.75" style="78"/>
    <col min="6657" max="6659" width="4.25" style="78" customWidth="1"/>
    <col min="6660" max="6660" width="23.25" style="78" customWidth="1"/>
    <col min="6661" max="6661" width="9.25" style="78" bestFit="1" customWidth="1"/>
    <col min="6662" max="6663" width="9.25" style="78" customWidth="1"/>
    <col min="6664" max="6666" width="8.375" style="78" customWidth="1"/>
    <col min="6667" max="6667" width="9.25" style="78" customWidth="1"/>
    <col min="6668" max="6669" width="8.375" style="78" customWidth="1"/>
    <col min="6670" max="6912" width="7.75" style="78"/>
    <col min="6913" max="6915" width="4.25" style="78" customWidth="1"/>
    <col min="6916" max="6916" width="23.25" style="78" customWidth="1"/>
    <col min="6917" max="6917" width="9.25" style="78" bestFit="1" customWidth="1"/>
    <col min="6918" max="6919" width="9.25" style="78" customWidth="1"/>
    <col min="6920" max="6922" width="8.375" style="78" customWidth="1"/>
    <col min="6923" max="6923" width="9.25" style="78" customWidth="1"/>
    <col min="6924" max="6925" width="8.375" style="78" customWidth="1"/>
    <col min="6926" max="7168" width="7.75" style="78"/>
    <col min="7169" max="7171" width="4.25" style="78" customWidth="1"/>
    <col min="7172" max="7172" width="23.25" style="78" customWidth="1"/>
    <col min="7173" max="7173" width="9.25" style="78" bestFit="1" customWidth="1"/>
    <col min="7174" max="7175" width="9.25" style="78" customWidth="1"/>
    <col min="7176" max="7178" width="8.375" style="78" customWidth="1"/>
    <col min="7179" max="7179" width="9.25" style="78" customWidth="1"/>
    <col min="7180" max="7181" width="8.375" style="78" customWidth="1"/>
    <col min="7182" max="7424" width="7.75" style="78"/>
    <col min="7425" max="7427" width="4.25" style="78" customWidth="1"/>
    <col min="7428" max="7428" width="23.25" style="78" customWidth="1"/>
    <col min="7429" max="7429" width="9.25" style="78" bestFit="1" customWidth="1"/>
    <col min="7430" max="7431" width="9.25" style="78" customWidth="1"/>
    <col min="7432" max="7434" width="8.375" style="78" customWidth="1"/>
    <col min="7435" max="7435" width="9.25" style="78" customWidth="1"/>
    <col min="7436" max="7437" width="8.375" style="78" customWidth="1"/>
    <col min="7438" max="7680" width="7.75" style="78"/>
    <col min="7681" max="7683" width="4.25" style="78" customWidth="1"/>
    <col min="7684" max="7684" width="23.25" style="78" customWidth="1"/>
    <col min="7685" max="7685" width="9.25" style="78" bestFit="1" customWidth="1"/>
    <col min="7686" max="7687" width="9.25" style="78" customWidth="1"/>
    <col min="7688" max="7690" width="8.375" style="78" customWidth="1"/>
    <col min="7691" max="7691" width="9.25" style="78" customWidth="1"/>
    <col min="7692" max="7693" width="8.375" style="78" customWidth="1"/>
    <col min="7694" max="7936" width="7.75" style="78"/>
    <col min="7937" max="7939" width="4.25" style="78" customWidth="1"/>
    <col min="7940" max="7940" width="23.25" style="78" customWidth="1"/>
    <col min="7941" max="7941" width="9.25" style="78" bestFit="1" customWidth="1"/>
    <col min="7942" max="7943" width="9.25" style="78" customWidth="1"/>
    <col min="7944" max="7946" width="8.375" style="78" customWidth="1"/>
    <col min="7947" max="7947" width="9.25" style="78" customWidth="1"/>
    <col min="7948" max="7949" width="8.375" style="78" customWidth="1"/>
    <col min="7950" max="8192" width="7.75" style="78"/>
    <col min="8193" max="8195" width="4.25" style="78" customWidth="1"/>
    <col min="8196" max="8196" width="23.25" style="78" customWidth="1"/>
    <col min="8197" max="8197" width="9.25" style="78" bestFit="1" customWidth="1"/>
    <col min="8198" max="8199" width="9.25" style="78" customWidth="1"/>
    <col min="8200" max="8202" width="8.375" style="78" customWidth="1"/>
    <col min="8203" max="8203" width="9.25" style="78" customWidth="1"/>
    <col min="8204" max="8205" width="8.375" style="78" customWidth="1"/>
    <col min="8206" max="8448" width="7.75" style="78"/>
    <col min="8449" max="8451" width="4.25" style="78" customWidth="1"/>
    <col min="8452" max="8452" width="23.25" style="78" customWidth="1"/>
    <col min="8453" max="8453" width="9.25" style="78" bestFit="1" customWidth="1"/>
    <col min="8454" max="8455" width="9.25" style="78" customWidth="1"/>
    <col min="8456" max="8458" width="8.375" style="78" customWidth="1"/>
    <col min="8459" max="8459" width="9.25" style="78" customWidth="1"/>
    <col min="8460" max="8461" width="8.375" style="78" customWidth="1"/>
    <col min="8462" max="8704" width="7.75" style="78"/>
    <col min="8705" max="8707" width="4.25" style="78" customWidth="1"/>
    <col min="8708" max="8708" width="23.25" style="78" customWidth="1"/>
    <col min="8709" max="8709" width="9.25" style="78" bestFit="1" customWidth="1"/>
    <col min="8710" max="8711" width="9.25" style="78" customWidth="1"/>
    <col min="8712" max="8714" width="8.375" style="78" customWidth="1"/>
    <col min="8715" max="8715" width="9.25" style="78" customWidth="1"/>
    <col min="8716" max="8717" width="8.375" style="78" customWidth="1"/>
    <col min="8718" max="8960" width="7.75" style="78"/>
    <col min="8961" max="8963" width="4.25" style="78" customWidth="1"/>
    <col min="8964" max="8964" width="23.25" style="78" customWidth="1"/>
    <col min="8965" max="8965" width="9.25" style="78" bestFit="1" customWidth="1"/>
    <col min="8966" max="8967" width="9.25" style="78" customWidth="1"/>
    <col min="8968" max="8970" width="8.375" style="78" customWidth="1"/>
    <col min="8971" max="8971" width="9.25" style="78" customWidth="1"/>
    <col min="8972" max="8973" width="8.375" style="78" customWidth="1"/>
    <col min="8974" max="9216" width="7.75" style="78"/>
    <col min="9217" max="9219" width="4.25" style="78" customWidth="1"/>
    <col min="9220" max="9220" width="23.25" style="78" customWidth="1"/>
    <col min="9221" max="9221" width="9.25" style="78" bestFit="1" customWidth="1"/>
    <col min="9222" max="9223" width="9.25" style="78" customWidth="1"/>
    <col min="9224" max="9226" width="8.375" style="78" customWidth="1"/>
    <col min="9227" max="9227" width="9.25" style="78" customWidth="1"/>
    <col min="9228" max="9229" width="8.375" style="78" customWidth="1"/>
    <col min="9230" max="9472" width="7.75" style="78"/>
    <col min="9473" max="9475" width="4.25" style="78" customWidth="1"/>
    <col min="9476" max="9476" width="23.25" style="78" customWidth="1"/>
    <col min="9477" max="9477" width="9.25" style="78" bestFit="1" customWidth="1"/>
    <col min="9478" max="9479" width="9.25" style="78" customWidth="1"/>
    <col min="9480" max="9482" width="8.375" style="78" customWidth="1"/>
    <col min="9483" max="9483" width="9.25" style="78" customWidth="1"/>
    <col min="9484" max="9485" width="8.375" style="78" customWidth="1"/>
    <col min="9486" max="9728" width="7.75" style="78"/>
    <col min="9729" max="9731" width="4.25" style="78" customWidth="1"/>
    <col min="9732" max="9732" width="23.25" style="78" customWidth="1"/>
    <col min="9733" max="9733" width="9.25" style="78" bestFit="1" customWidth="1"/>
    <col min="9734" max="9735" width="9.25" style="78" customWidth="1"/>
    <col min="9736" max="9738" width="8.375" style="78" customWidth="1"/>
    <col min="9739" max="9739" width="9.25" style="78" customWidth="1"/>
    <col min="9740" max="9741" width="8.375" style="78" customWidth="1"/>
    <col min="9742" max="9984" width="7.75" style="78"/>
    <col min="9985" max="9987" width="4.25" style="78" customWidth="1"/>
    <col min="9988" max="9988" width="23.25" style="78" customWidth="1"/>
    <col min="9989" max="9989" width="9.25" style="78" bestFit="1" customWidth="1"/>
    <col min="9990" max="9991" width="9.25" style="78" customWidth="1"/>
    <col min="9992" max="9994" width="8.375" style="78" customWidth="1"/>
    <col min="9995" max="9995" width="9.25" style="78" customWidth="1"/>
    <col min="9996" max="9997" width="8.375" style="78" customWidth="1"/>
    <col min="9998" max="10240" width="7.75" style="78"/>
    <col min="10241" max="10243" width="4.25" style="78" customWidth="1"/>
    <col min="10244" max="10244" width="23.25" style="78" customWidth="1"/>
    <col min="10245" max="10245" width="9.25" style="78" bestFit="1" customWidth="1"/>
    <col min="10246" max="10247" width="9.25" style="78" customWidth="1"/>
    <col min="10248" max="10250" width="8.375" style="78" customWidth="1"/>
    <col min="10251" max="10251" width="9.25" style="78" customWidth="1"/>
    <col min="10252" max="10253" width="8.375" style="78" customWidth="1"/>
    <col min="10254" max="10496" width="7.75" style="78"/>
    <col min="10497" max="10499" width="4.25" style="78" customWidth="1"/>
    <col min="10500" max="10500" width="23.25" style="78" customWidth="1"/>
    <col min="10501" max="10501" width="9.25" style="78" bestFit="1" customWidth="1"/>
    <col min="10502" max="10503" width="9.25" style="78" customWidth="1"/>
    <col min="10504" max="10506" width="8.375" style="78" customWidth="1"/>
    <col min="10507" max="10507" width="9.25" style="78" customWidth="1"/>
    <col min="10508" max="10509" width="8.375" style="78" customWidth="1"/>
    <col min="10510" max="10752" width="7.75" style="78"/>
    <col min="10753" max="10755" width="4.25" style="78" customWidth="1"/>
    <col min="10756" max="10756" width="23.25" style="78" customWidth="1"/>
    <col min="10757" max="10757" width="9.25" style="78" bestFit="1" customWidth="1"/>
    <col min="10758" max="10759" width="9.25" style="78" customWidth="1"/>
    <col min="10760" max="10762" width="8.375" style="78" customWidth="1"/>
    <col min="10763" max="10763" width="9.25" style="78" customWidth="1"/>
    <col min="10764" max="10765" width="8.375" style="78" customWidth="1"/>
    <col min="10766" max="11008" width="7.75" style="78"/>
    <col min="11009" max="11011" width="4.25" style="78" customWidth="1"/>
    <col min="11012" max="11012" width="23.25" style="78" customWidth="1"/>
    <col min="11013" max="11013" width="9.25" style="78" bestFit="1" customWidth="1"/>
    <col min="11014" max="11015" width="9.25" style="78" customWidth="1"/>
    <col min="11016" max="11018" width="8.375" style="78" customWidth="1"/>
    <col min="11019" max="11019" width="9.25" style="78" customWidth="1"/>
    <col min="11020" max="11021" width="8.375" style="78" customWidth="1"/>
    <col min="11022" max="11264" width="7.75" style="78"/>
    <col min="11265" max="11267" width="4.25" style="78" customWidth="1"/>
    <col min="11268" max="11268" width="23.25" style="78" customWidth="1"/>
    <col min="11269" max="11269" width="9.25" style="78" bestFit="1" customWidth="1"/>
    <col min="11270" max="11271" width="9.25" style="78" customWidth="1"/>
    <col min="11272" max="11274" width="8.375" style="78" customWidth="1"/>
    <col min="11275" max="11275" width="9.25" style="78" customWidth="1"/>
    <col min="11276" max="11277" width="8.375" style="78" customWidth="1"/>
    <col min="11278" max="11520" width="7.75" style="78"/>
    <col min="11521" max="11523" width="4.25" style="78" customWidth="1"/>
    <col min="11524" max="11524" width="23.25" style="78" customWidth="1"/>
    <col min="11525" max="11525" width="9.25" style="78" bestFit="1" customWidth="1"/>
    <col min="11526" max="11527" width="9.25" style="78" customWidth="1"/>
    <col min="11528" max="11530" width="8.375" style="78" customWidth="1"/>
    <col min="11531" max="11531" width="9.25" style="78" customWidth="1"/>
    <col min="11532" max="11533" width="8.375" style="78" customWidth="1"/>
    <col min="11534" max="11776" width="7.75" style="78"/>
    <col min="11777" max="11779" width="4.25" style="78" customWidth="1"/>
    <col min="11780" max="11780" width="23.25" style="78" customWidth="1"/>
    <col min="11781" max="11781" width="9.25" style="78" bestFit="1" customWidth="1"/>
    <col min="11782" max="11783" width="9.25" style="78" customWidth="1"/>
    <col min="11784" max="11786" width="8.375" style="78" customWidth="1"/>
    <col min="11787" max="11787" width="9.25" style="78" customWidth="1"/>
    <col min="11788" max="11789" width="8.375" style="78" customWidth="1"/>
    <col min="11790" max="12032" width="7.75" style="78"/>
    <col min="12033" max="12035" width="4.25" style="78" customWidth="1"/>
    <col min="12036" max="12036" width="23.25" style="78" customWidth="1"/>
    <col min="12037" max="12037" width="9.25" style="78" bestFit="1" customWidth="1"/>
    <col min="12038" max="12039" width="9.25" style="78" customWidth="1"/>
    <col min="12040" max="12042" width="8.375" style="78" customWidth="1"/>
    <col min="12043" max="12043" width="9.25" style="78" customWidth="1"/>
    <col min="12044" max="12045" width="8.375" style="78" customWidth="1"/>
    <col min="12046" max="12288" width="7.75" style="78"/>
    <col min="12289" max="12291" width="4.25" style="78" customWidth="1"/>
    <col min="12292" max="12292" width="23.25" style="78" customWidth="1"/>
    <col min="12293" max="12293" width="9.25" style="78" bestFit="1" customWidth="1"/>
    <col min="12294" max="12295" width="9.25" style="78" customWidth="1"/>
    <col min="12296" max="12298" width="8.375" style="78" customWidth="1"/>
    <col min="12299" max="12299" width="9.25" style="78" customWidth="1"/>
    <col min="12300" max="12301" width="8.375" style="78" customWidth="1"/>
    <col min="12302" max="12544" width="7.75" style="78"/>
    <col min="12545" max="12547" width="4.25" style="78" customWidth="1"/>
    <col min="12548" max="12548" width="23.25" style="78" customWidth="1"/>
    <col min="12549" max="12549" width="9.25" style="78" bestFit="1" customWidth="1"/>
    <col min="12550" max="12551" width="9.25" style="78" customWidth="1"/>
    <col min="12552" max="12554" width="8.375" style="78" customWidth="1"/>
    <col min="12555" max="12555" width="9.25" style="78" customWidth="1"/>
    <col min="12556" max="12557" width="8.375" style="78" customWidth="1"/>
    <col min="12558" max="12800" width="7.75" style="78"/>
    <col min="12801" max="12803" width="4.25" style="78" customWidth="1"/>
    <col min="12804" max="12804" width="23.25" style="78" customWidth="1"/>
    <col min="12805" max="12805" width="9.25" style="78" bestFit="1" customWidth="1"/>
    <col min="12806" max="12807" width="9.25" style="78" customWidth="1"/>
    <col min="12808" max="12810" width="8.375" style="78" customWidth="1"/>
    <col min="12811" max="12811" width="9.25" style="78" customWidth="1"/>
    <col min="12812" max="12813" width="8.375" style="78" customWidth="1"/>
    <col min="12814" max="13056" width="7.75" style="78"/>
    <col min="13057" max="13059" width="4.25" style="78" customWidth="1"/>
    <col min="13060" max="13060" width="23.25" style="78" customWidth="1"/>
    <col min="13061" max="13061" width="9.25" style="78" bestFit="1" customWidth="1"/>
    <col min="13062" max="13063" width="9.25" style="78" customWidth="1"/>
    <col min="13064" max="13066" width="8.375" style="78" customWidth="1"/>
    <col min="13067" max="13067" width="9.25" style="78" customWidth="1"/>
    <col min="13068" max="13069" width="8.375" style="78" customWidth="1"/>
    <col min="13070" max="13312" width="7.75" style="78"/>
    <col min="13313" max="13315" width="4.25" style="78" customWidth="1"/>
    <col min="13316" max="13316" width="23.25" style="78" customWidth="1"/>
    <col min="13317" max="13317" width="9.25" style="78" bestFit="1" customWidth="1"/>
    <col min="13318" max="13319" width="9.25" style="78" customWidth="1"/>
    <col min="13320" max="13322" width="8.375" style="78" customWidth="1"/>
    <col min="13323" max="13323" width="9.25" style="78" customWidth="1"/>
    <col min="13324" max="13325" width="8.375" style="78" customWidth="1"/>
    <col min="13326" max="13568" width="7.75" style="78"/>
    <col min="13569" max="13571" width="4.25" style="78" customWidth="1"/>
    <col min="13572" max="13572" width="23.25" style="78" customWidth="1"/>
    <col min="13573" max="13573" width="9.25" style="78" bestFit="1" customWidth="1"/>
    <col min="13574" max="13575" width="9.25" style="78" customWidth="1"/>
    <col min="13576" max="13578" width="8.375" style="78" customWidth="1"/>
    <col min="13579" max="13579" width="9.25" style="78" customWidth="1"/>
    <col min="13580" max="13581" width="8.375" style="78" customWidth="1"/>
    <col min="13582" max="13824" width="7.75" style="78"/>
    <col min="13825" max="13827" width="4.25" style="78" customWidth="1"/>
    <col min="13828" max="13828" width="23.25" style="78" customWidth="1"/>
    <col min="13829" max="13829" width="9.25" style="78" bestFit="1" customWidth="1"/>
    <col min="13830" max="13831" width="9.25" style="78" customWidth="1"/>
    <col min="13832" max="13834" width="8.375" style="78" customWidth="1"/>
    <col min="13835" max="13835" width="9.25" style="78" customWidth="1"/>
    <col min="13836" max="13837" width="8.375" style="78" customWidth="1"/>
    <col min="13838" max="14080" width="7.75" style="78"/>
    <col min="14081" max="14083" width="4.25" style="78" customWidth="1"/>
    <col min="14084" max="14084" width="23.25" style="78" customWidth="1"/>
    <col min="14085" max="14085" width="9.25" style="78" bestFit="1" customWidth="1"/>
    <col min="14086" max="14087" width="9.25" style="78" customWidth="1"/>
    <col min="14088" max="14090" width="8.375" style="78" customWidth="1"/>
    <col min="14091" max="14091" width="9.25" style="78" customWidth="1"/>
    <col min="14092" max="14093" width="8.375" style="78" customWidth="1"/>
    <col min="14094" max="14336" width="7.75" style="78"/>
    <col min="14337" max="14339" width="4.25" style="78" customWidth="1"/>
    <col min="14340" max="14340" width="23.25" style="78" customWidth="1"/>
    <col min="14341" max="14341" width="9.25" style="78" bestFit="1" customWidth="1"/>
    <col min="14342" max="14343" width="9.25" style="78" customWidth="1"/>
    <col min="14344" max="14346" width="8.375" style="78" customWidth="1"/>
    <col min="14347" max="14347" width="9.25" style="78" customWidth="1"/>
    <col min="14348" max="14349" width="8.375" style="78" customWidth="1"/>
    <col min="14350" max="14592" width="7.75" style="78"/>
    <col min="14593" max="14595" width="4.25" style="78" customWidth="1"/>
    <col min="14596" max="14596" width="23.25" style="78" customWidth="1"/>
    <col min="14597" max="14597" width="9.25" style="78" bestFit="1" customWidth="1"/>
    <col min="14598" max="14599" width="9.25" style="78" customWidth="1"/>
    <col min="14600" max="14602" width="8.375" style="78" customWidth="1"/>
    <col min="14603" max="14603" width="9.25" style="78" customWidth="1"/>
    <col min="14604" max="14605" width="8.375" style="78" customWidth="1"/>
    <col min="14606" max="14848" width="7.75" style="78"/>
    <col min="14849" max="14851" width="4.25" style="78" customWidth="1"/>
    <col min="14852" max="14852" width="23.25" style="78" customWidth="1"/>
    <col min="14853" max="14853" width="9.25" style="78" bestFit="1" customWidth="1"/>
    <col min="14854" max="14855" width="9.25" style="78" customWidth="1"/>
    <col min="14856" max="14858" width="8.375" style="78" customWidth="1"/>
    <col min="14859" max="14859" width="9.25" style="78" customWidth="1"/>
    <col min="14860" max="14861" width="8.375" style="78" customWidth="1"/>
    <col min="14862" max="15104" width="7.75" style="78"/>
    <col min="15105" max="15107" width="4.25" style="78" customWidth="1"/>
    <col min="15108" max="15108" width="23.25" style="78" customWidth="1"/>
    <col min="15109" max="15109" width="9.25" style="78" bestFit="1" customWidth="1"/>
    <col min="15110" max="15111" width="9.25" style="78" customWidth="1"/>
    <col min="15112" max="15114" width="8.375" style="78" customWidth="1"/>
    <col min="15115" max="15115" width="9.25" style="78" customWidth="1"/>
    <col min="15116" max="15117" width="8.375" style="78" customWidth="1"/>
    <col min="15118" max="15360" width="7.75" style="78"/>
    <col min="15361" max="15363" width="4.25" style="78" customWidth="1"/>
    <col min="15364" max="15364" width="23.25" style="78" customWidth="1"/>
    <col min="15365" max="15365" width="9.25" style="78" bestFit="1" customWidth="1"/>
    <col min="15366" max="15367" width="9.25" style="78" customWidth="1"/>
    <col min="15368" max="15370" width="8.375" style="78" customWidth="1"/>
    <col min="15371" max="15371" width="9.25" style="78" customWidth="1"/>
    <col min="15372" max="15373" width="8.375" style="78" customWidth="1"/>
    <col min="15374" max="15616" width="7.75" style="78"/>
    <col min="15617" max="15619" width="4.25" style="78" customWidth="1"/>
    <col min="15620" max="15620" width="23.25" style="78" customWidth="1"/>
    <col min="15621" max="15621" width="9.25" style="78" bestFit="1" customWidth="1"/>
    <col min="15622" max="15623" width="9.25" style="78" customWidth="1"/>
    <col min="15624" max="15626" width="8.375" style="78" customWidth="1"/>
    <col min="15627" max="15627" width="9.25" style="78" customWidth="1"/>
    <col min="15628" max="15629" width="8.375" style="78" customWidth="1"/>
    <col min="15630" max="15872" width="7.75" style="78"/>
    <col min="15873" max="15875" width="4.25" style="78" customWidth="1"/>
    <col min="15876" max="15876" width="23.25" style="78" customWidth="1"/>
    <col min="15877" max="15877" width="9.25" style="78" bestFit="1" customWidth="1"/>
    <col min="15878" max="15879" width="9.25" style="78" customWidth="1"/>
    <col min="15880" max="15882" width="8.375" style="78" customWidth="1"/>
    <col min="15883" max="15883" width="9.25" style="78" customWidth="1"/>
    <col min="15884" max="15885" width="8.375" style="78" customWidth="1"/>
    <col min="15886" max="16128" width="7.75" style="78"/>
    <col min="16129" max="16131" width="4.25" style="78" customWidth="1"/>
    <col min="16132" max="16132" width="23.25" style="78" customWidth="1"/>
    <col min="16133" max="16133" width="9.25" style="78" bestFit="1" customWidth="1"/>
    <col min="16134" max="16135" width="9.25" style="78" customWidth="1"/>
    <col min="16136" max="16138" width="8.375" style="78" customWidth="1"/>
    <col min="16139" max="16139" width="9.25" style="78" customWidth="1"/>
    <col min="16140" max="16141" width="8.375" style="78" customWidth="1"/>
    <col min="16142" max="16384" width="7.75" style="78"/>
  </cols>
  <sheetData>
    <row r="1" spans="1:15" s="8" customFormat="1" ht="12" customHeight="1" x14ac:dyDescent="0.4">
      <c r="A1" s="37"/>
      <c r="B1" s="37"/>
      <c r="C1" s="37"/>
      <c r="D1" s="37"/>
      <c r="E1" s="37"/>
      <c r="F1" s="37"/>
    </row>
    <row r="2" spans="1:15" s="8" customFormat="1" ht="21" x14ac:dyDescent="0.4">
      <c r="A2" s="113" t="s">
        <v>171</v>
      </c>
      <c r="C2" s="37"/>
      <c r="D2" s="37"/>
      <c r="E2" s="37"/>
      <c r="F2" s="37"/>
    </row>
    <row r="3" spans="1:15" s="8" customFormat="1" ht="10.5" customHeight="1" x14ac:dyDescent="0.4">
      <c r="A3" s="37"/>
      <c r="B3" s="112"/>
      <c r="C3" s="37"/>
      <c r="D3" s="37"/>
      <c r="E3" s="111"/>
      <c r="F3" s="37"/>
    </row>
    <row r="4" spans="1:15" s="8" customFormat="1" ht="15.75" customHeight="1" thickBot="1" x14ac:dyDescent="0.45">
      <c r="A4" s="37"/>
      <c r="B4" s="76"/>
      <c r="C4" s="76"/>
      <c r="D4" s="72"/>
      <c r="E4" s="37"/>
      <c r="F4" s="37"/>
      <c r="K4" s="445" t="s">
        <v>170</v>
      </c>
      <c r="L4" s="445"/>
      <c r="M4" s="445"/>
    </row>
    <row r="5" spans="1:15" ht="18" customHeight="1" x14ac:dyDescent="0.4">
      <c r="A5" s="110"/>
      <c r="B5" s="109"/>
      <c r="C5" s="109"/>
      <c r="D5" s="108" t="s">
        <v>169</v>
      </c>
      <c r="E5" s="446" t="s">
        <v>168</v>
      </c>
      <c r="F5" s="448" t="s">
        <v>167</v>
      </c>
      <c r="G5" s="449"/>
      <c r="H5" s="449"/>
      <c r="I5" s="449"/>
      <c r="J5" s="449"/>
      <c r="K5" s="449"/>
      <c r="L5" s="449"/>
      <c r="M5" s="450"/>
    </row>
    <row r="6" spans="1:15" ht="22.5" customHeight="1" thickBot="1" x14ac:dyDescent="0.45">
      <c r="A6" s="451" t="s">
        <v>166</v>
      </c>
      <c r="B6" s="452"/>
      <c r="C6" s="452"/>
      <c r="D6" s="107"/>
      <c r="E6" s="447"/>
      <c r="F6" s="106" t="s">
        <v>165</v>
      </c>
      <c r="G6" s="105" t="s">
        <v>164</v>
      </c>
      <c r="H6" s="105" t="s">
        <v>163</v>
      </c>
      <c r="I6" s="104" t="s">
        <v>162</v>
      </c>
      <c r="J6" s="104" t="s">
        <v>161</v>
      </c>
      <c r="K6" s="104" t="s">
        <v>160</v>
      </c>
      <c r="L6" s="103" t="s">
        <v>159</v>
      </c>
      <c r="M6" s="102" t="s">
        <v>158</v>
      </c>
      <c r="N6" s="101"/>
    </row>
    <row r="7" spans="1:15" ht="24.75" customHeight="1" x14ac:dyDescent="0.4">
      <c r="A7" s="97" t="s">
        <v>157</v>
      </c>
      <c r="B7" s="96"/>
      <c r="C7" s="96"/>
      <c r="D7" s="95"/>
      <c r="E7" s="298">
        <f>SUM(E8:E11,E2:E2,E19,E26:E27)</f>
        <v>39363.700000000004</v>
      </c>
      <c r="F7" s="299">
        <f>SUM(F8:F11,,F19,F26:F27)</f>
        <v>18815</v>
      </c>
      <c r="G7" s="300">
        <f t="shared" ref="G7:M7" si="0">SUM(G8:G11,G2:G2,G19,G26:G27)</f>
        <v>5409.4</v>
      </c>
      <c r="H7" s="300">
        <f t="shared" si="0"/>
        <v>1135.2</v>
      </c>
      <c r="I7" s="300">
        <f t="shared" si="0"/>
        <v>107.39999999999999</v>
      </c>
      <c r="J7" s="300">
        <f t="shared" si="0"/>
        <v>5207.9000000000005</v>
      </c>
      <c r="K7" s="301">
        <f t="shared" si="0"/>
        <v>8688.7999999999993</v>
      </c>
      <c r="L7" s="302">
        <f t="shared" si="0"/>
        <v>0</v>
      </c>
      <c r="M7" s="303">
        <f t="shared" si="0"/>
        <v>0</v>
      </c>
      <c r="N7" s="98"/>
    </row>
    <row r="8" spans="1:15" ht="24.75" customHeight="1" x14ac:dyDescent="0.4">
      <c r="A8" s="94" t="s">
        <v>156</v>
      </c>
      <c r="B8" s="93"/>
      <c r="C8" s="93"/>
      <c r="D8" s="92"/>
      <c r="E8" s="304">
        <f>SUM(F8:M8)</f>
        <v>4206.4000000000005</v>
      </c>
      <c r="F8" s="305">
        <v>3400</v>
      </c>
      <c r="G8" s="306">
        <v>637.4</v>
      </c>
      <c r="H8" s="306">
        <v>0</v>
      </c>
      <c r="I8" s="306">
        <v>1.8</v>
      </c>
      <c r="J8" s="306">
        <v>4</v>
      </c>
      <c r="K8" s="307">
        <v>163.19999999999999</v>
      </c>
      <c r="L8" s="306">
        <v>0</v>
      </c>
      <c r="M8" s="308">
        <v>0</v>
      </c>
      <c r="N8" s="98"/>
      <c r="O8" s="78" t="s">
        <v>155</v>
      </c>
    </row>
    <row r="9" spans="1:15" ht="24.75" customHeight="1" x14ac:dyDescent="0.4">
      <c r="A9" s="91" t="s">
        <v>154</v>
      </c>
      <c r="B9" s="90"/>
      <c r="C9" s="90"/>
      <c r="D9" s="87"/>
      <c r="E9" s="309">
        <f>SUM(F9:M9)</f>
        <v>342.9</v>
      </c>
      <c r="F9" s="310">
        <v>279.39999999999998</v>
      </c>
      <c r="G9" s="311">
        <v>0</v>
      </c>
      <c r="H9" s="311">
        <v>0</v>
      </c>
      <c r="I9" s="311">
        <v>0</v>
      </c>
      <c r="J9" s="311">
        <v>0</v>
      </c>
      <c r="K9" s="312">
        <v>63.5</v>
      </c>
      <c r="L9" s="311">
        <v>0</v>
      </c>
      <c r="M9" s="313">
        <v>0</v>
      </c>
      <c r="N9" s="98"/>
      <c r="O9" s="78" t="s">
        <v>154</v>
      </c>
    </row>
    <row r="10" spans="1:15" ht="24.75" customHeight="1" x14ac:dyDescent="0.4">
      <c r="A10" s="91" t="s">
        <v>153</v>
      </c>
      <c r="B10" s="90"/>
      <c r="C10" s="90"/>
      <c r="D10" s="87"/>
      <c r="E10" s="309">
        <f>SUM(F10:M10)</f>
        <v>23</v>
      </c>
      <c r="F10" s="310">
        <v>23</v>
      </c>
      <c r="G10" s="312">
        <v>0</v>
      </c>
      <c r="H10" s="312">
        <v>0</v>
      </c>
      <c r="I10" s="312">
        <v>0</v>
      </c>
      <c r="J10" s="312">
        <v>0</v>
      </c>
      <c r="K10" s="312">
        <v>0</v>
      </c>
      <c r="L10" s="312">
        <v>0</v>
      </c>
      <c r="M10" s="314">
        <v>0</v>
      </c>
      <c r="N10" s="98"/>
      <c r="O10" s="78" t="s">
        <v>153</v>
      </c>
    </row>
    <row r="11" spans="1:15" ht="24.75" customHeight="1" x14ac:dyDescent="0.4">
      <c r="A11" s="91" t="s">
        <v>152</v>
      </c>
      <c r="B11" s="90"/>
      <c r="C11" s="90"/>
      <c r="D11" s="87"/>
      <c r="E11" s="315">
        <f>SUM(E12,E15:E18)</f>
        <v>19337.300000000003</v>
      </c>
      <c r="F11" s="315">
        <v>11566.5</v>
      </c>
      <c r="G11" s="312">
        <v>946.7</v>
      </c>
      <c r="H11" s="312">
        <v>0</v>
      </c>
      <c r="I11" s="312">
        <v>0</v>
      </c>
      <c r="J11" s="312">
        <v>948.6</v>
      </c>
      <c r="K11" s="316">
        <v>5875.5</v>
      </c>
      <c r="L11" s="312">
        <v>0</v>
      </c>
      <c r="M11" s="317">
        <v>0</v>
      </c>
      <c r="N11" s="98"/>
      <c r="O11" s="78" t="s">
        <v>151</v>
      </c>
    </row>
    <row r="12" spans="1:15" ht="24.75" customHeight="1" x14ac:dyDescent="0.4">
      <c r="A12" s="89" t="s">
        <v>150</v>
      </c>
      <c r="B12" s="88"/>
      <c r="C12" s="88"/>
      <c r="D12" s="87"/>
      <c r="E12" s="309">
        <f t="shared" ref="E12:E27" si="1">SUM(F12:M12)</f>
        <v>9517.4000000000015</v>
      </c>
      <c r="F12" s="315">
        <v>4146.8999999999996</v>
      </c>
      <c r="G12" s="312">
        <v>152.6</v>
      </c>
      <c r="H12" s="312">
        <v>0</v>
      </c>
      <c r="I12" s="312">
        <v>0</v>
      </c>
      <c r="J12" s="312">
        <v>488.3</v>
      </c>
      <c r="K12" s="318">
        <v>4729.6000000000004</v>
      </c>
      <c r="L12" s="312">
        <v>0</v>
      </c>
      <c r="M12" s="317">
        <v>0</v>
      </c>
      <c r="N12" s="98"/>
      <c r="O12" s="78" t="s">
        <v>149</v>
      </c>
    </row>
    <row r="13" spans="1:15" ht="24.75" customHeight="1" x14ac:dyDescent="0.4">
      <c r="A13" s="100" t="s">
        <v>148</v>
      </c>
      <c r="B13" s="88"/>
      <c r="C13" s="88"/>
      <c r="D13" s="87"/>
      <c r="E13" s="309">
        <f t="shared" si="1"/>
        <v>9119</v>
      </c>
      <c r="F13" s="310">
        <v>3748.5</v>
      </c>
      <c r="G13" s="311">
        <v>152.6</v>
      </c>
      <c r="H13" s="311">
        <v>0</v>
      </c>
      <c r="I13" s="311">
        <v>0</v>
      </c>
      <c r="J13" s="311">
        <v>488.3</v>
      </c>
      <c r="K13" s="319">
        <v>4729.6000000000004</v>
      </c>
      <c r="L13" s="311">
        <v>0</v>
      </c>
      <c r="M13" s="313">
        <v>0</v>
      </c>
      <c r="N13" s="98"/>
      <c r="O13" s="78" t="s">
        <v>147</v>
      </c>
    </row>
    <row r="14" spans="1:15" ht="24.75" customHeight="1" x14ac:dyDescent="0.4">
      <c r="A14" s="100" t="s">
        <v>146</v>
      </c>
      <c r="B14" s="88"/>
      <c r="C14" s="88"/>
      <c r="D14" s="87"/>
      <c r="E14" s="309">
        <f t="shared" si="1"/>
        <v>398.4</v>
      </c>
      <c r="F14" s="310">
        <v>398.4</v>
      </c>
      <c r="G14" s="311">
        <v>0</v>
      </c>
      <c r="H14" s="311">
        <v>0</v>
      </c>
      <c r="I14" s="311">
        <v>0</v>
      </c>
      <c r="J14" s="311">
        <v>0</v>
      </c>
      <c r="K14" s="311">
        <v>0</v>
      </c>
      <c r="L14" s="311">
        <v>0</v>
      </c>
      <c r="M14" s="313">
        <v>0</v>
      </c>
      <c r="N14" s="98"/>
      <c r="O14" s="78" t="s">
        <v>145</v>
      </c>
    </row>
    <row r="15" spans="1:15" ht="24.75" customHeight="1" x14ac:dyDescent="0.4">
      <c r="A15" s="89" t="s">
        <v>144</v>
      </c>
      <c r="B15" s="88"/>
      <c r="C15" s="88"/>
      <c r="D15" s="87"/>
      <c r="E15" s="309">
        <f t="shared" si="1"/>
        <v>1136.3</v>
      </c>
      <c r="F15" s="310">
        <v>0</v>
      </c>
      <c r="G15" s="311">
        <v>496.4</v>
      </c>
      <c r="H15" s="311">
        <v>0</v>
      </c>
      <c r="I15" s="311">
        <v>0</v>
      </c>
      <c r="J15" s="311">
        <v>73.099999999999994</v>
      </c>
      <c r="K15" s="319">
        <v>566.79999999999995</v>
      </c>
      <c r="L15" s="311">
        <v>0</v>
      </c>
      <c r="M15" s="313">
        <v>0</v>
      </c>
      <c r="N15" s="98"/>
      <c r="O15" s="78" t="s">
        <v>143</v>
      </c>
    </row>
    <row r="16" spans="1:15" ht="24.75" customHeight="1" x14ac:dyDescent="0.4">
      <c r="A16" s="89" t="s">
        <v>142</v>
      </c>
      <c r="B16" s="88"/>
      <c r="C16" s="88"/>
      <c r="D16" s="87"/>
      <c r="E16" s="309">
        <f t="shared" si="1"/>
        <v>7928.1</v>
      </c>
      <c r="F16" s="310">
        <v>6714.8</v>
      </c>
      <c r="G16" s="311">
        <v>297.7</v>
      </c>
      <c r="H16" s="311">
        <v>0</v>
      </c>
      <c r="I16" s="311">
        <v>0</v>
      </c>
      <c r="J16" s="311">
        <v>345</v>
      </c>
      <c r="K16" s="311">
        <v>570.6</v>
      </c>
      <c r="L16" s="311">
        <v>0</v>
      </c>
      <c r="M16" s="313">
        <v>0</v>
      </c>
      <c r="N16" s="98"/>
      <c r="O16" s="78" t="s">
        <v>141</v>
      </c>
    </row>
    <row r="17" spans="1:15" ht="24.75" customHeight="1" x14ac:dyDescent="0.4">
      <c r="A17" s="89" t="s">
        <v>140</v>
      </c>
      <c r="B17" s="88"/>
      <c r="C17" s="88"/>
      <c r="D17" s="87"/>
      <c r="E17" s="309">
        <f t="shared" si="1"/>
        <v>704.8</v>
      </c>
      <c r="F17" s="310">
        <v>704.8</v>
      </c>
      <c r="G17" s="311">
        <v>0</v>
      </c>
      <c r="H17" s="311">
        <v>0</v>
      </c>
      <c r="I17" s="311">
        <v>0</v>
      </c>
      <c r="J17" s="311">
        <v>0</v>
      </c>
      <c r="K17" s="311">
        <v>0</v>
      </c>
      <c r="L17" s="311">
        <v>0</v>
      </c>
      <c r="M17" s="313">
        <v>0</v>
      </c>
      <c r="N17" s="98"/>
      <c r="O17" s="78" t="s">
        <v>139</v>
      </c>
    </row>
    <row r="18" spans="1:15" ht="24.75" customHeight="1" x14ac:dyDescent="0.4">
      <c r="A18" s="89" t="s">
        <v>138</v>
      </c>
      <c r="B18" s="88"/>
      <c r="C18" s="88"/>
      <c r="D18" s="87"/>
      <c r="E18" s="309">
        <f t="shared" si="1"/>
        <v>50.7</v>
      </c>
      <c r="F18" s="310">
        <v>0</v>
      </c>
      <c r="G18" s="311">
        <v>0</v>
      </c>
      <c r="H18" s="311">
        <v>0</v>
      </c>
      <c r="I18" s="311">
        <v>0</v>
      </c>
      <c r="J18" s="311">
        <v>42.2</v>
      </c>
      <c r="K18" s="319">
        <v>8.5</v>
      </c>
      <c r="L18" s="311">
        <v>0</v>
      </c>
      <c r="M18" s="313">
        <v>0</v>
      </c>
      <c r="N18" s="99"/>
      <c r="O18" s="78" t="s">
        <v>137</v>
      </c>
    </row>
    <row r="19" spans="1:15" ht="24.75" customHeight="1" x14ac:dyDescent="0.4">
      <c r="A19" s="91" t="s">
        <v>136</v>
      </c>
      <c r="B19" s="90"/>
      <c r="C19" s="90"/>
      <c r="D19" s="87"/>
      <c r="E19" s="309">
        <f t="shared" si="1"/>
        <v>11898.500000000002</v>
      </c>
      <c r="F19" s="320">
        <v>0</v>
      </c>
      <c r="G19" s="321">
        <v>3815.8</v>
      </c>
      <c r="H19" s="321">
        <v>1135.2</v>
      </c>
      <c r="I19" s="321">
        <v>105.6</v>
      </c>
      <c r="J19" s="321">
        <v>4255.3</v>
      </c>
      <c r="K19" s="322">
        <v>2586.6</v>
      </c>
      <c r="L19" s="321">
        <v>0</v>
      </c>
      <c r="M19" s="323">
        <v>0</v>
      </c>
      <c r="N19" s="98"/>
      <c r="O19" s="78" t="s">
        <v>135</v>
      </c>
    </row>
    <row r="20" spans="1:15" ht="24.75" customHeight="1" x14ac:dyDescent="0.4">
      <c r="A20" s="89" t="s">
        <v>134</v>
      </c>
      <c r="B20" s="88"/>
      <c r="C20" s="88"/>
      <c r="D20" s="87"/>
      <c r="E20" s="309">
        <f t="shared" si="1"/>
        <v>4377.8999999999996</v>
      </c>
      <c r="F20" s="310">
        <v>0</v>
      </c>
      <c r="G20" s="312">
        <v>0</v>
      </c>
      <c r="H20" s="312">
        <v>542.4</v>
      </c>
      <c r="I20" s="312">
        <v>0</v>
      </c>
      <c r="J20" s="312">
        <v>2543.4</v>
      </c>
      <c r="K20" s="318">
        <v>1292.0999999999999</v>
      </c>
      <c r="L20" s="312">
        <v>0</v>
      </c>
      <c r="M20" s="314">
        <v>0</v>
      </c>
      <c r="N20" s="98"/>
      <c r="O20" s="78" t="s">
        <v>133</v>
      </c>
    </row>
    <row r="21" spans="1:15" ht="24.75" customHeight="1" x14ac:dyDescent="0.4">
      <c r="A21" s="89" t="s">
        <v>132</v>
      </c>
      <c r="B21" s="88"/>
      <c r="C21" s="88"/>
      <c r="D21" s="87"/>
      <c r="E21" s="309">
        <f t="shared" si="1"/>
        <v>31.6</v>
      </c>
      <c r="F21" s="310">
        <v>0</v>
      </c>
      <c r="G21" s="311">
        <v>0</v>
      </c>
      <c r="H21" s="311">
        <v>0</v>
      </c>
      <c r="I21" s="311">
        <v>0</v>
      </c>
      <c r="J21" s="311">
        <v>21.6</v>
      </c>
      <c r="K21" s="319">
        <v>10</v>
      </c>
      <c r="L21" s="311">
        <v>0</v>
      </c>
      <c r="M21" s="313">
        <v>0</v>
      </c>
      <c r="N21" s="98"/>
      <c r="O21" s="78" t="s">
        <v>131</v>
      </c>
    </row>
    <row r="22" spans="1:15" ht="24.75" customHeight="1" x14ac:dyDescent="0.4">
      <c r="A22" s="89" t="s">
        <v>130</v>
      </c>
      <c r="B22" s="88"/>
      <c r="C22" s="88"/>
      <c r="D22" s="87"/>
      <c r="E22" s="309">
        <f t="shared" si="1"/>
        <v>336</v>
      </c>
      <c r="F22" s="310">
        <v>0</v>
      </c>
      <c r="G22" s="311">
        <v>207.4</v>
      </c>
      <c r="H22" s="311">
        <v>18.7</v>
      </c>
      <c r="I22" s="311">
        <v>32</v>
      </c>
      <c r="J22" s="311">
        <v>0</v>
      </c>
      <c r="K22" s="319">
        <v>77.900000000000006</v>
      </c>
      <c r="L22" s="311">
        <v>0</v>
      </c>
      <c r="M22" s="313">
        <v>0</v>
      </c>
      <c r="N22" s="98"/>
      <c r="O22" s="78" t="s">
        <v>129</v>
      </c>
    </row>
    <row r="23" spans="1:15" ht="24.75" customHeight="1" x14ac:dyDescent="0.4">
      <c r="A23" s="89" t="s">
        <v>128</v>
      </c>
      <c r="B23" s="88"/>
      <c r="C23" s="88"/>
      <c r="D23" s="87"/>
      <c r="E23" s="309">
        <f t="shared" si="1"/>
        <v>3620.7</v>
      </c>
      <c r="F23" s="310">
        <v>0</v>
      </c>
      <c r="G23" s="311">
        <v>712.5</v>
      </c>
      <c r="H23" s="311">
        <v>466.6</v>
      </c>
      <c r="I23" s="311">
        <v>0</v>
      </c>
      <c r="J23" s="311">
        <v>1241.5999999999999</v>
      </c>
      <c r="K23" s="324">
        <v>1200</v>
      </c>
      <c r="L23" s="311">
        <v>0</v>
      </c>
      <c r="M23" s="313">
        <v>0</v>
      </c>
      <c r="N23" s="98"/>
      <c r="O23" s="78" t="s">
        <v>127</v>
      </c>
    </row>
    <row r="24" spans="1:15" ht="24.75" customHeight="1" x14ac:dyDescent="0.4">
      <c r="A24" s="89" t="s">
        <v>126</v>
      </c>
      <c r="B24" s="88"/>
      <c r="C24" s="88"/>
      <c r="D24" s="87"/>
      <c r="E24" s="309">
        <f t="shared" si="1"/>
        <v>1946</v>
      </c>
      <c r="F24" s="310">
        <v>0</v>
      </c>
      <c r="G24" s="311">
        <v>1764.9</v>
      </c>
      <c r="H24" s="311">
        <v>107.5</v>
      </c>
      <c r="I24" s="311">
        <v>73.599999999999994</v>
      </c>
      <c r="J24" s="311">
        <v>0</v>
      </c>
      <c r="K24" s="319">
        <v>0</v>
      </c>
      <c r="L24" s="311">
        <v>0</v>
      </c>
      <c r="M24" s="313">
        <v>0</v>
      </c>
      <c r="N24" s="98"/>
      <c r="O24" s="78" t="s">
        <v>125</v>
      </c>
    </row>
    <row r="25" spans="1:15" ht="24.75" customHeight="1" x14ac:dyDescent="0.4">
      <c r="A25" s="89" t="s">
        <v>124</v>
      </c>
      <c r="B25" s="88"/>
      <c r="C25" s="88"/>
      <c r="D25" s="87"/>
      <c r="E25" s="309">
        <f t="shared" si="1"/>
        <v>1586.3</v>
      </c>
      <c r="F25" s="310">
        <v>0</v>
      </c>
      <c r="G25" s="311">
        <v>1131</v>
      </c>
      <c r="H25" s="311">
        <v>0</v>
      </c>
      <c r="I25" s="311">
        <v>0</v>
      </c>
      <c r="J25" s="311">
        <v>448.7</v>
      </c>
      <c r="K25" s="319">
        <v>6.6</v>
      </c>
      <c r="L25" s="311">
        <v>0</v>
      </c>
      <c r="M25" s="313">
        <v>0</v>
      </c>
      <c r="N25" s="98"/>
    </row>
    <row r="26" spans="1:15" ht="24.75" customHeight="1" x14ac:dyDescent="0.4">
      <c r="A26" s="91" t="s">
        <v>123</v>
      </c>
      <c r="B26" s="90"/>
      <c r="C26" s="90"/>
      <c r="D26" s="87"/>
      <c r="E26" s="309">
        <f t="shared" si="1"/>
        <v>3555.6</v>
      </c>
      <c r="F26" s="310">
        <v>3546.1</v>
      </c>
      <c r="G26" s="311">
        <v>9.5</v>
      </c>
      <c r="H26" s="311">
        <v>0</v>
      </c>
      <c r="I26" s="311">
        <v>0</v>
      </c>
      <c r="J26" s="311">
        <v>0</v>
      </c>
      <c r="K26" s="324">
        <v>0</v>
      </c>
      <c r="L26" s="311">
        <v>0</v>
      </c>
      <c r="M26" s="313">
        <v>0</v>
      </c>
      <c r="N26" s="98"/>
      <c r="O26" s="78" t="s">
        <v>122</v>
      </c>
    </row>
    <row r="27" spans="1:15" ht="24.75" customHeight="1" x14ac:dyDescent="0.4">
      <c r="A27" s="86" t="s">
        <v>121</v>
      </c>
      <c r="B27" s="85"/>
      <c r="C27" s="85"/>
      <c r="D27" s="84"/>
      <c r="E27" s="325">
        <f t="shared" si="1"/>
        <v>0</v>
      </c>
      <c r="F27" s="326">
        <v>0</v>
      </c>
      <c r="G27" s="327">
        <v>0</v>
      </c>
      <c r="H27" s="327">
        <v>0</v>
      </c>
      <c r="I27" s="327">
        <v>0</v>
      </c>
      <c r="J27" s="327">
        <v>0</v>
      </c>
      <c r="K27" s="328">
        <v>0</v>
      </c>
      <c r="L27" s="327">
        <v>0</v>
      </c>
      <c r="M27" s="329">
        <v>0</v>
      </c>
      <c r="N27" s="80"/>
      <c r="O27" s="78" t="s">
        <v>120</v>
      </c>
    </row>
    <row r="28" spans="1:15" ht="24.75" customHeight="1" x14ac:dyDescent="0.4">
      <c r="A28" s="97" t="s">
        <v>119</v>
      </c>
      <c r="B28" s="96"/>
      <c r="C28" s="96"/>
      <c r="D28" s="95"/>
      <c r="E28" s="298">
        <f t="shared" ref="E28:M28" si="2">SUM(E29:E33,E38)</f>
        <v>18990.499999999996</v>
      </c>
      <c r="F28" s="299">
        <f t="shared" si="2"/>
        <v>6340.1</v>
      </c>
      <c r="G28" s="300">
        <f t="shared" si="2"/>
        <v>9211.7000000000007</v>
      </c>
      <c r="H28" s="330">
        <f t="shared" si="2"/>
        <v>0</v>
      </c>
      <c r="I28" s="300">
        <f t="shared" si="2"/>
        <v>0</v>
      </c>
      <c r="J28" s="300">
        <f t="shared" si="2"/>
        <v>752.3</v>
      </c>
      <c r="K28" s="301">
        <f t="shared" si="2"/>
        <v>2686.4</v>
      </c>
      <c r="L28" s="300">
        <f t="shared" si="2"/>
        <v>0</v>
      </c>
      <c r="M28" s="303">
        <f t="shared" si="2"/>
        <v>0</v>
      </c>
      <c r="N28" s="80"/>
    </row>
    <row r="29" spans="1:15" ht="24.75" customHeight="1" x14ac:dyDescent="0.4">
      <c r="A29" s="94" t="s">
        <v>118</v>
      </c>
      <c r="B29" s="93"/>
      <c r="C29" s="93"/>
      <c r="D29" s="92"/>
      <c r="E29" s="304">
        <f>SUM(F29:M29)</f>
        <v>120</v>
      </c>
      <c r="F29" s="305">
        <v>0</v>
      </c>
      <c r="G29" s="306">
        <v>120</v>
      </c>
      <c r="H29" s="306">
        <v>0</v>
      </c>
      <c r="I29" s="306">
        <v>0</v>
      </c>
      <c r="J29" s="306">
        <v>0</v>
      </c>
      <c r="K29" s="307">
        <v>0</v>
      </c>
      <c r="L29" s="306">
        <v>0</v>
      </c>
      <c r="M29" s="308">
        <v>0</v>
      </c>
      <c r="N29" s="80"/>
    </row>
    <row r="30" spans="1:15" ht="24.75" customHeight="1" x14ac:dyDescent="0.4">
      <c r="A30" s="91" t="s">
        <v>117</v>
      </c>
      <c r="B30" s="90"/>
      <c r="C30" s="90"/>
      <c r="D30" s="87"/>
      <c r="E30" s="309">
        <f>SUM(F30:M30)</f>
        <v>69.099999999999994</v>
      </c>
      <c r="F30" s="310">
        <v>69.099999999999994</v>
      </c>
      <c r="G30" s="311">
        <v>0</v>
      </c>
      <c r="H30" s="311">
        <v>0</v>
      </c>
      <c r="I30" s="311">
        <v>0</v>
      </c>
      <c r="J30" s="311">
        <v>0</v>
      </c>
      <c r="K30" s="319">
        <v>0</v>
      </c>
      <c r="L30" s="311">
        <v>0</v>
      </c>
      <c r="M30" s="313">
        <v>0</v>
      </c>
      <c r="N30" s="80"/>
    </row>
    <row r="31" spans="1:15" ht="24.75" customHeight="1" x14ac:dyDescent="0.4">
      <c r="A31" s="91" t="s">
        <v>116</v>
      </c>
      <c r="B31" s="90"/>
      <c r="C31" s="90"/>
      <c r="D31" s="87"/>
      <c r="E31" s="309">
        <f>SUM(F31:M31)</f>
        <v>1301.4000000000001</v>
      </c>
      <c r="F31" s="310">
        <v>211.5</v>
      </c>
      <c r="G31" s="311">
        <v>1089.9000000000001</v>
      </c>
      <c r="H31" s="311">
        <v>0</v>
      </c>
      <c r="I31" s="311">
        <v>0</v>
      </c>
      <c r="J31" s="311">
        <v>0</v>
      </c>
      <c r="K31" s="319">
        <v>0</v>
      </c>
      <c r="L31" s="311">
        <v>0</v>
      </c>
      <c r="M31" s="313">
        <v>0</v>
      </c>
      <c r="N31" s="80"/>
    </row>
    <row r="32" spans="1:15" ht="24.75" customHeight="1" x14ac:dyDescent="0.4">
      <c r="A32" s="91" t="s">
        <v>115</v>
      </c>
      <c r="B32" s="90"/>
      <c r="C32" s="90"/>
      <c r="D32" s="87"/>
      <c r="E32" s="309">
        <f>SUM(F32:M32)</f>
        <v>150</v>
      </c>
      <c r="F32" s="310">
        <v>0</v>
      </c>
      <c r="G32" s="311">
        <v>0</v>
      </c>
      <c r="H32" s="311">
        <v>0</v>
      </c>
      <c r="I32" s="311">
        <v>0</v>
      </c>
      <c r="J32" s="311">
        <v>150</v>
      </c>
      <c r="K32" s="319">
        <v>0</v>
      </c>
      <c r="L32" s="311">
        <v>0</v>
      </c>
      <c r="M32" s="313">
        <v>0</v>
      </c>
      <c r="N32" s="80"/>
    </row>
    <row r="33" spans="1:14" ht="24.75" customHeight="1" x14ac:dyDescent="0.4">
      <c r="A33" s="91" t="s">
        <v>114</v>
      </c>
      <c r="B33" s="90"/>
      <c r="C33" s="90"/>
      <c r="D33" s="87"/>
      <c r="E33" s="309">
        <f>SUM(E34:E37)</f>
        <v>17349.999999999996</v>
      </c>
      <c r="F33" s="310">
        <v>6059.5</v>
      </c>
      <c r="G33" s="312">
        <v>8001.8</v>
      </c>
      <c r="H33" s="312">
        <v>0</v>
      </c>
      <c r="I33" s="312">
        <v>0</v>
      </c>
      <c r="J33" s="312">
        <v>602.29999999999995</v>
      </c>
      <c r="K33" s="318">
        <v>2686.4</v>
      </c>
      <c r="L33" s="312">
        <v>0</v>
      </c>
      <c r="M33" s="317">
        <v>0</v>
      </c>
      <c r="N33" s="80"/>
    </row>
    <row r="34" spans="1:14" ht="24.75" customHeight="1" x14ac:dyDescent="0.4">
      <c r="A34" s="89" t="s">
        <v>113</v>
      </c>
      <c r="B34" s="88"/>
      <c r="C34" s="88"/>
      <c r="D34" s="87"/>
      <c r="E34" s="309">
        <f t="shared" ref="E34:E45" si="3">SUM(F34:M34)</f>
        <v>13906.3</v>
      </c>
      <c r="F34" s="310">
        <v>4354.3999999999996</v>
      </c>
      <c r="G34" s="311">
        <v>6668.3</v>
      </c>
      <c r="H34" s="311">
        <v>0</v>
      </c>
      <c r="I34" s="311">
        <v>0</v>
      </c>
      <c r="J34" s="311">
        <v>602.29999999999995</v>
      </c>
      <c r="K34" s="319">
        <v>2281.3000000000002</v>
      </c>
      <c r="L34" s="311">
        <v>0</v>
      </c>
      <c r="M34" s="313">
        <v>0</v>
      </c>
      <c r="N34" s="80"/>
    </row>
    <row r="35" spans="1:14" ht="24.75" customHeight="1" x14ac:dyDescent="0.4">
      <c r="A35" s="89" t="s">
        <v>112</v>
      </c>
      <c r="B35" s="88"/>
      <c r="C35" s="88"/>
      <c r="D35" s="87"/>
      <c r="E35" s="309">
        <f t="shared" si="3"/>
        <v>99</v>
      </c>
      <c r="F35" s="310">
        <v>99</v>
      </c>
      <c r="G35" s="311">
        <v>0</v>
      </c>
      <c r="H35" s="311">
        <v>0</v>
      </c>
      <c r="I35" s="311">
        <v>0</v>
      </c>
      <c r="J35" s="311">
        <v>0</v>
      </c>
      <c r="K35" s="319">
        <v>0</v>
      </c>
      <c r="L35" s="311">
        <v>0</v>
      </c>
      <c r="M35" s="313">
        <v>0</v>
      </c>
      <c r="N35" s="80"/>
    </row>
    <row r="36" spans="1:14" ht="24.75" customHeight="1" x14ac:dyDescent="0.4">
      <c r="A36" s="89" t="s">
        <v>111</v>
      </c>
      <c r="B36" s="88"/>
      <c r="C36" s="88"/>
      <c r="D36" s="87"/>
      <c r="E36" s="309">
        <f t="shared" si="3"/>
        <v>3222.1</v>
      </c>
      <c r="F36" s="310">
        <v>1581.7</v>
      </c>
      <c r="G36" s="311">
        <v>1268.5</v>
      </c>
      <c r="H36" s="311">
        <v>0</v>
      </c>
      <c r="I36" s="311">
        <v>0</v>
      </c>
      <c r="J36" s="311">
        <v>0</v>
      </c>
      <c r="K36" s="319">
        <v>371.9</v>
      </c>
      <c r="L36" s="311">
        <v>0</v>
      </c>
      <c r="M36" s="313">
        <v>0</v>
      </c>
      <c r="N36" s="80"/>
    </row>
    <row r="37" spans="1:14" ht="24.75" customHeight="1" x14ac:dyDescent="0.4">
      <c r="A37" s="89" t="s">
        <v>110</v>
      </c>
      <c r="B37" s="88"/>
      <c r="C37" s="88"/>
      <c r="D37" s="87"/>
      <c r="E37" s="309">
        <f t="shared" si="3"/>
        <v>122.60000000000001</v>
      </c>
      <c r="F37" s="310">
        <v>24.4</v>
      </c>
      <c r="G37" s="311">
        <v>65</v>
      </c>
      <c r="H37" s="311">
        <v>0</v>
      </c>
      <c r="I37" s="311">
        <v>0</v>
      </c>
      <c r="J37" s="311">
        <v>0</v>
      </c>
      <c r="K37" s="324">
        <v>33.200000000000003</v>
      </c>
      <c r="L37" s="311">
        <v>0</v>
      </c>
      <c r="M37" s="313">
        <v>0</v>
      </c>
      <c r="N37" s="80"/>
    </row>
    <row r="38" spans="1:14" ht="24.75" customHeight="1" x14ac:dyDescent="0.4">
      <c r="A38" s="86" t="s">
        <v>109</v>
      </c>
      <c r="B38" s="85"/>
      <c r="C38" s="85"/>
      <c r="D38" s="84"/>
      <c r="E38" s="325">
        <f t="shared" si="3"/>
        <v>0</v>
      </c>
      <c r="F38" s="326">
        <v>0</v>
      </c>
      <c r="G38" s="327">
        <v>0</v>
      </c>
      <c r="H38" s="327">
        <v>0</v>
      </c>
      <c r="I38" s="327">
        <v>0</v>
      </c>
      <c r="J38" s="327">
        <v>0</v>
      </c>
      <c r="K38" s="331">
        <v>0</v>
      </c>
      <c r="L38" s="327">
        <v>0</v>
      </c>
      <c r="M38" s="329">
        <v>0</v>
      </c>
      <c r="N38" s="80"/>
    </row>
    <row r="39" spans="1:14" ht="24.75" customHeight="1" x14ac:dyDescent="0.4">
      <c r="A39" s="83" t="s">
        <v>108</v>
      </c>
      <c r="B39" s="82"/>
      <c r="C39" s="82"/>
      <c r="D39" s="81"/>
      <c r="E39" s="332">
        <f t="shared" si="3"/>
        <v>0</v>
      </c>
      <c r="F39" s="333">
        <v>0</v>
      </c>
      <c r="G39" s="334">
        <v>0</v>
      </c>
      <c r="H39" s="334">
        <v>0</v>
      </c>
      <c r="I39" s="334">
        <v>0</v>
      </c>
      <c r="J39" s="334">
        <v>0</v>
      </c>
      <c r="K39" s="335">
        <v>0</v>
      </c>
      <c r="L39" s="334">
        <v>0</v>
      </c>
      <c r="M39" s="336">
        <v>0</v>
      </c>
      <c r="N39" s="80"/>
    </row>
    <row r="40" spans="1:14" ht="24.75" customHeight="1" x14ac:dyDescent="0.4">
      <c r="A40" s="83" t="s">
        <v>107</v>
      </c>
      <c r="B40" s="82"/>
      <c r="C40" s="82"/>
      <c r="D40" s="81"/>
      <c r="E40" s="332">
        <f t="shared" si="3"/>
        <v>30595.137000000002</v>
      </c>
      <c r="F40" s="333">
        <v>21719.523000000001</v>
      </c>
      <c r="G40" s="334">
        <v>8875.6139999999996</v>
      </c>
      <c r="H40" s="334">
        <v>0</v>
      </c>
      <c r="I40" s="334">
        <v>0</v>
      </c>
      <c r="J40" s="334">
        <v>0</v>
      </c>
      <c r="K40" s="337">
        <v>0</v>
      </c>
      <c r="L40" s="334">
        <v>0</v>
      </c>
      <c r="M40" s="336">
        <v>0</v>
      </c>
      <c r="N40" s="80"/>
    </row>
    <row r="41" spans="1:14" ht="24.75" customHeight="1" x14ac:dyDescent="0.4">
      <c r="A41" s="83" t="s">
        <v>106</v>
      </c>
      <c r="B41" s="82"/>
      <c r="C41" s="82"/>
      <c r="D41" s="81"/>
      <c r="E41" s="332">
        <f t="shared" si="3"/>
        <v>0</v>
      </c>
      <c r="F41" s="333">
        <v>0</v>
      </c>
      <c r="G41" s="334">
        <v>0</v>
      </c>
      <c r="H41" s="334">
        <v>0</v>
      </c>
      <c r="I41" s="334">
        <v>0</v>
      </c>
      <c r="J41" s="334">
        <v>0</v>
      </c>
      <c r="K41" s="337">
        <v>0</v>
      </c>
      <c r="L41" s="334">
        <v>0</v>
      </c>
      <c r="M41" s="336">
        <v>0</v>
      </c>
      <c r="N41" s="80"/>
    </row>
    <row r="42" spans="1:14" ht="24.75" customHeight="1" x14ac:dyDescent="0.4">
      <c r="A42" s="83" t="s">
        <v>105</v>
      </c>
      <c r="B42" s="82"/>
      <c r="C42" s="82"/>
      <c r="D42" s="81"/>
      <c r="E42" s="332">
        <f t="shared" si="3"/>
        <v>0</v>
      </c>
      <c r="F42" s="333">
        <v>0</v>
      </c>
      <c r="G42" s="334">
        <v>0</v>
      </c>
      <c r="H42" s="334">
        <v>0</v>
      </c>
      <c r="I42" s="334">
        <v>0</v>
      </c>
      <c r="J42" s="334">
        <v>0</v>
      </c>
      <c r="K42" s="337">
        <v>0</v>
      </c>
      <c r="L42" s="334">
        <v>0</v>
      </c>
      <c r="M42" s="336">
        <v>0</v>
      </c>
      <c r="N42" s="80"/>
    </row>
    <row r="43" spans="1:14" ht="24.75" customHeight="1" x14ac:dyDescent="0.4">
      <c r="A43" s="83" t="s">
        <v>104</v>
      </c>
      <c r="B43" s="82"/>
      <c r="C43" s="82"/>
      <c r="D43" s="81"/>
      <c r="E43" s="332">
        <f t="shared" si="3"/>
        <v>0</v>
      </c>
      <c r="F43" s="333">
        <v>0</v>
      </c>
      <c r="G43" s="334">
        <v>0</v>
      </c>
      <c r="H43" s="334">
        <v>0</v>
      </c>
      <c r="I43" s="334">
        <v>0</v>
      </c>
      <c r="J43" s="334">
        <v>0</v>
      </c>
      <c r="K43" s="337">
        <v>0</v>
      </c>
      <c r="L43" s="334">
        <v>0</v>
      </c>
      <c r="M43" s="336">
        <v>0</v>
      </c>
      <c r="N43" s="80"/>
    </row>
    <row r="44" spans="1:14" ht="24.75" customHeight="1" thickBot="1" x14ac:dyDescent="0.45">
      <c r="A44" s="83" t="s">
        <v>103</v>
      </c>
      <c r="B44" s="82"/>
      <c r="C44" s="82"/>
      <c r="D44" s="81"/>
      <c r="E44" s="332">
        <f t="shared" si="3"/>
        <v>0</v>
      </c>
      <c r="F44" s="333">
        <v>0</v>
      </c>
      <c r="G44" s="334">
        <v>0</v>
      </c>
      <c r="H44" s="334">
        <v>0</v>
      </c>
      <c r="I44" s="334">
        <v>0</v>
      </c>
      <c r="J44" s="334">
        <v>0</v>
      </c>
      <c r="K44" s="337">
        <v>0</v>
      </c>
      <c r="L44" s="334">
        <v>0</v>
      </c>
      <c r="M44" s="336">
        <v>0</v>
      </c>
      <c r="N44" s="80"/>
    </row>
    <row r="45" spans="1:14" ht="20.45" customHeight="1" thickTop="1" thickBot="1" x14ac:dyDescent="0.45">
      <c r="A45" s="453" t="s">
        <v>102</v>
      </c>
      <c r="B45" s="454"/>
      <c r="C45" s="454"/>
      <c r="D45" s="455"/>
      <c r="E45" s="338">
        <f t="shared" si="3"/>
        <v>88949.336999999985</v>
      </c>
      <c r="F45" s="339">
        <f t="shared" ref="F45:M45" si="4">SUM(F7,F28,F39:F44)</f>
        <v>46874.623</v>
      </c>
      <c r="G45" s="340">
        <f t="shared" si="4"/>
        <v>23496.714</v>
      </c>
      <c r="H45" s="340">
        <f t="shared" si="4"/>
        <v>1135.2</v>
      </c>
      <c r="I45" s="340">
        <f t="shared" si="4"/>
        <v>107.39999999999999</v>
      </c>
      <c r="J45" s="340">
        <f t="shared" si="4"/>
        <v>5960.2000000000007</v>
      </c>
      <c r="K45" s="340">
        <f t="shared" si="4"/>
        <v>11375.199999999999</v>
      </c>
      <c r="L45" s="340">
        <f t="shared" si="4"/>
        <v>0</v>
      </c>
      <c r="M45" s="341">
        <f t="shared" si="4"/>
        <v>0</v>
      </c>
    </row>
    <row r="47" spans="1:14" ht="20.45" customHeight="1" x14ac:dyDescent="0.4">
      <c r="F47" s="79"/>
      <c r="H47" s="79"/>
      <c r="I47" s="79"/>
    </row>
  </sheetData>
  <autoFilter ref="A6:WVU45" xr:uid="{00000000-0009-0000-0000-000002000000}">
    <filterColumn colId="0" showButton="0"/>
    <filterColumn colId="1" showButton="0"/>
  </autoFilter>
  <mergeCells count="5">
    <mergeCell ref="K4:M4"/>
    <mergeCell ref="E5:E6"/>
    <mergeCell ref="F5:M5"/>
    <mergeCell ref="A6:C6"/>
    <mergeCell ref="A45:D45"/>
  </mergeCells>
  <phoneticPr fontId="4"/>
  <dataValidations count="1">
    <dataValidation imeMode="off" allowBlank="1" showInputMessage="1" showErrorMessage="1" sqref="F9:J9 JB9:JF9 SX9:TB9 ACT9:ACX9 AMP9:AMT9 AWL9:AWP9 BGH9:BGL9 BQD9:BQH9 BZZ9:CAD9 CJV9:CJZ9 CTR9:CTV9 DDN9:DDR9 DNJ9:DNN9 DXF9:DXJ9 EHB9:EHF9 EQX9:ERB9 FAT9:FAX9 FKP9:FKT9 FUL9:FUP9 GEH9:GEL9 GOD9:GOH9 GXZ9:GYD9 HHV9:HHZ9 HRR9:HRV9 IBN9:IBR9 ILJ9:ILN9 IVF9:IVJ9 JFB9:JFF9 JOX9:JPB9 JYT9:JYX9 KIP9:KIT9 KSL9:KSP9 LCH9:LCL9 LMD9:LMH9 LVZ9:LWD9 MFV9:MFZ9 MPR9:MPV9 MZN9:MZR9 NJJ9:NJN9 NTF9:NTJ9 ODB9:ODF9 OMX9:ONB9 OWT9:OWX9 PGP9:PGT9 PQL9:PQP9 QAH9:QAL9 QKD9:QKH9 QTZ9:QUD9 RDV9:RDZ9 RNR9:RNV9 RXN9:RXR9 SHJ9:SHN9 SRF9:SRJ9 TBB9:TBF9 TKX9:TLB9 TUT9:TUX9 UEP9:UET9 UOL9:UOP9 UYH9:UYL9 VID9:VIH9 VRZ9:VSD9 WBV9:WBZ9 WLR9:WLV9 WVN9:WVR9 F65544:J65544 JB65544:JF65544 SX65544:TB65544 ACT65544:ACX65544 AMP65544:AMT65544 AWL65544:AWP65544 BGH65544:BGL65544 BQD65544:BQH65544 BZZ65544:CAD65544 CJV65544:CJZ65544 CTR65544:CTV65544 DDN65544:DDR65544 DNJ65544:DNN65544 DXF65544:DXJ65544 EHB65544:EHF65544 EQX65544:ERB65544 FAT65544:FAX65544 FKP65544:FKT65544 FUL65544:FUP65544 GEH65544:GEL65544 GOD65544:GOH65544 GXZ65544:GYD65544 HHV65544:HHZ65544 HRR65544:HRV65544 IBN65544:IBR65544 ILJ65544:ILN65544 IVF65544:IVJ65544 JFB65544:JFF65544 JOX65544:JPB65544 JYT65544:JYX65544 KIP65544:KIT65544 KSL65544:KSP65544 LCH65544:LCL65544 LMD65544:LMH65544 LVZ65544:LWD65544 MFV65544:MFZ65544 MPR65544:MPV65544 MZN65544:MZR65544 NJJ65544:NJN65544 NTF65544:NTJ65544 ODB65544:ODF65544 OMX65544:ONB65544 OWT65544:OWX65544 PGP65544:PGT65544 PQL65544:PQP65544 QAH65544:QAL65544 QKD65544:QKH65544 QTZ65544:QUD65544 RDV65544:RDZ65544 RNR65544:RNV65544 RXN65544:RXR65544 SHJ65544:SHN65544 SRF65544:SRJ65544 TBB65544:TBF65544 TKX65544:TLB65544 TUT65544:TUX65544 UEP65544:UET65544 UOL65544:UOP65544 UYH65544:UYL65544 VID65544:VIH65544 VRZ65544:VSD65544 WBV65544:WBZ65544 WLR65544:WLV65544 WVN65544:WVR65544 F131080:J131080 JB131080:JF131080 SX131080:TB131080 ACT131080:ACX131080 AMP131080:AMT131080 AWL131080:AWP131080 BGH131080:BGL131080 BQD131080:BQH131080 BZZ131080:CAD131080 CJV131080:CJZ131080 CTR131080:CTV131080 DDN131080:DDR131080 DNJ131080:DNN131080 DXF131080:DXJ131080 EHB131080:EHF131080 EQX131080:ERB131080 FAT131080:FAX131080 FKP131080:FKT131080 FUL131080:FUP131080 GEH131080:GEL131080 GOD131080:GOH131080 GXZ131080:GYD131080 HHV131080:HHZ131080 HRR131080:HRV131080 IBN131080:IBR131080 ILJ131080:ILN131080 IVF131080:IVJ131080 JFB131080:JFF131080 JOX131080:JPB131080 JYT131080:JYX131080 KIP131080:KIT131080 KSL131080:KSP131080 LCH131080:LCL131080 LMD131080:LMH131080 LVZ131080:LWD131080 MFV131080:MFZ131080 MPR131080:MPV131080 MZN131080:MZR131080 NJJ131080:NJN131080 NTF131080:NTJ131080 ODB131080:ODF131080 OMX131080:ONB131080 OWT131080:OWX131080 PGP131080:PGT131080 PQL131080:PQP131080 QAH131080:QAL131080 QKD131080:QKH131080 QTZ131080:QUD131080 RDV131080:RDZ131080 RNR131080:RNV131080 RXN131080:RXR131080 SHJ131080:SHN131080 SRF131080:SRJ131080 TBB131080:TBF131080 TKX131080:TLB131080 TUT131080:TUX131080 UEP131080:UET131080 UOL131080:UOP131080 UYH131080:UYL131080 VID131080:VIH131080 VRZ131080:VSD131080 WBV131080:WBZ131080 WLR131080:WLV131080 WVN131080:WVR131080 F196616:J196616 JB196616:JF196616 SX196616:TB196616 ACT196616:ACX196616 AMP196616:AMT196616 AWL196616:AWP196616 BGH196616:BGL196616 BQD196616:BQH196616 BZZ196616:CAD196616 CJV196616:CJZ196616 CTR196616:CTV196616 DDN196616:DDR196616 DNJ196616:DNN196616 DXF196616:DXJ196616 EHB196616:EHF196616 EQX196616:ERB196616 FAT196616:FAX196616 FKP196616:FKT196616 FUL196616:FUP196616 GEH196616:GEL196616 GOD196616:GOH196616 GXZ196616:GYD196616 HHV196616:HHZ196616 HRR196616:HRV196616 IBN196616:IBR196616 ILJ196616:ILN196616 IVF196616:IVJ196616 JFB196616:JFF196616 JOX196616:JPB196616 JYT196616:JYX196616 KIP196616:KIT196616 KSL196616:KSP196616 LCH196616:LCL196616 LMD196616:LMH196616 LVZ196616:LWD196616 MFV196616:MFZ196616 MPR196616:MPV196616 MZN196616:MZR196616 NJJ196616:NJN196616 NTF196616:NTJ196616 ODB196616:ODF196616 OMX196616:ONB196616 OWT196616:OWX196616 PGP196616:PGT196616 PQL196616:PQP196616 QAH196616:QAL196616 QKD196616:QKH196616 QTZ196616:QUD196616 RDV196616:RDZ196616 RNR196616:RNV196616 RXN196616:RXR196616 SHJ196616:SHN196616 SRF196616:SRJ196616 TBB196616:TBF196616 TKX196616:TLB196616 TUT196616:TUX196616 UEP196616:UET196616 UOL196616:UOP196616 UYH196616:UYL196616 VID196616:VIH196616 VRZ196616:VSD196616 WBV196616:WBZ196616 WLR196616:WLV196616 WVN196616:WVR196616 F262152:J262152 JB262152:JF262152 SX262152:TB262152 ACT262152:ACX262152 AMP262152:AMT262152 AWL262152:AWP262152 BGH262152:BGL262152 BQD262152:BQH262152 BZZ262152:CAD262152 CJV262152:CJZ262152 CTR262152:CTV262152 DDN262152:DDR262152 DNJ262152:DNN262152 DXF262152:DXJ262152 EHB262152:EHF262152 EQX262152:ERB262152 FAT262152:FAX262152 FKP262152:FKT262152 FUL262152:FUP262152 GEH262152:GEL262152 GOD262152:GOH262152 GXZ262152:GYD262152 HHV262152:HHZ262152 HRR262152:HRV262152 IBN262152:IBR262152 ILJ262152:ILN262152 IVF262152:IVJ262152 JFB262152:JFF262152 JOX262152:JPB262152 JYT262152:JYX262152 KIP262152:KIT262152 KSL262152:KSP262152 LCH262152:LCL262152 LMD262152:LMH262152 LVZ262152:LWD262152 MFV262152:MFZ262152 MPR262152:MPV262152 MZN262152:MZR262152 NJJ262152:NJN262152 NTF262152:NTJ262152 ODB262152:ODF262152 OMX262152:ONB262152 OWT262152:OWX262152 PGP262152:PGT262152 PQL262152:PQP262152 QAH262152:QAL262152 QKD262152:QKH262152 QTZ262152:QUD262152 RDV262152:RDZ262152 RNR262152:RNV262152 RXN262152:RXR262152 SHJ262152:SHN262152 SRF262152:SRJ262152 TBB262152:TBF262152 TKX262152:TLB262152 TUT262152:TUX262152 UEP262152:UET262152 UOL262152:UOP262152 UYH262152:UYL262152 VID262152:VIH262152 VRZ262152:VSD262152 WBV262152:WBZ262152 WLR262152:WLV262152 WVN262152:WVR262152 F327688:J327688 JB327688:JF327688 SX327688:TB327688 ACT327688:ACX327688 AMP327688:AMT327688 AWL327688:AWP327688 BGH327688:BGL327688 BQD327688:BQH327688 BZZ327688:CAD327688 CJV327688:CJZ327688 CTR327688:CTV327688 DDN327688:DDR327688 DNJ327688:DNN327688 DXF327688:DXJ327688 EHB327688:EHF327688 EQX327688:ERB327688 FAT327688:FAX327688 FKP327688:FKT327688 FUL327688:FUP327688 GEH327688:GEL327688 GOD327688:GOH327688 GXZ327688:GYD327688 HHV327688:HHZ327688 HRR327688:HRV327688 IBN327688:IBR327688 ILJ327688:ILN327688 IVF327688:IVJ327688 JFB327688:JFF327688 JOX327688:JPB327688 JYT327688:JYX327688 KIP327688:KIT327688 KSL327688:KSP327688 LCH327688:LCL327688 LMD327688:LMH327688 LVZ327688:LWD327688 MFV327688:MFZ327688 MPR327688:MPV327688 MZN327688:MZR327688 NJJ327688:NJN327688 NTF327688:NTJ327688 ODB327688:ODF327688 OMX327688:ONB327688 OWT327688:OWX327688 PGP327688:PGT327688 PQL327688:PQP327688 QAH327688:QAL327688 QKD327688:QKH327688 QTZ327688:QUD327688 RDV327688:RDZ327688 RNR327688:RNV327688 RXN327688:RXR327688 SHJ327688:SHN327688 SRF327688:SRJ327688 TBB327688:TBF327688 TKX327688:TLB327688 TUT327688:TUX327688 UEP327688:UET327688 UOL327688:UOP327688 UYH327688:UYL327688 VID327688:VIH327688 VRZ327688:VSD327688 WBV327688:WBZ327688 WLR327688:WLV327688 WVN327688:WVR327688 F393224:J393224 JB393224:JF393224 SX393224:TB393224 ACT393224:ACX393224 AMP393224:AMT393224 AWL393224:AWP393224 BGH393224:BGL393224 BQD393224:BQH393224 BZZ393224:CAD393224 CJV393224:CJZ393224 CTR393224:CTV393224 DDN393224:DDR393224 DNJ393224:DNN393224 DXF393224:DXJ393224 EHB393224:EHF393224 EQX393224:ERB393224 FAT393224:FAX393224 FKP393224:FKT393224 FUL393224:FUP393224 GEH393224:GEL393224 GOD393224:GOH393224 GXZ393224:GYD393224 HHV393224:HHZ393224 HRR393224:HRV393224 IBN393224:IBR393224 ILJ393224:ILN393224 IVF393224:IVJ393224 JFB393224:JFF393224 JOX393224:JPB393224 JYT393224:JYX393224 KIP393224:KIT393224 KSL393224:KSP393224 LCH393224:LCL393224 LMD393224:LMH393224 LVZ393224:LWD393224 MFV393224:MFZ393224 MPR393224:MPV393224 MZN393224:MZR393224 NJJ393224:NJN393224 NTF393224:NTJ393224 ODB393224:ODF393224 OMX393224:ONB393224 OWT393224:OWX393224 PGP393224:PGT393224 PQL393224:PQP393224 QAH393224:QAL393224 QKD393224:QKH393224 QTZ393224:QUD393224 RDV393224:RDZ393224 RNR393224:RNV393224 RXN393224:RXR393224 SHJ393224:SHN393224 SRF393224:SRJ393224 TBB393224:TBF393224 TKX393224:TLB393224 TUT393224:TUX393224 UEP393224:UET393224 UOL393224:UOP393224 UYH393224:UYL393224 VID393224:VIH393224 VRZ393224:VSD393224 WBV393224:WBZ393224 WLR393224:WLV393224 WVN393224:WVR393224 F458760:J458760 JB458760:JF458760 SX458760:TB458760 ACT458760:ACX458760 AMP458760:AMT458760 AWL458760:AWP458760 BGH458760:BGL458760 BQD458760:BQH458760 BZZ458760:CAD458760 CJV458760:CJZ458760 CTR458760:CTV458760 DDN458760:DDR458760 DNJ458760:DNN458760 DXF458760:DXJ458760 EHB458760:EHF458760 EQX458760:ERB458760 FAT458760:FAX458760 FKP458760:FKT458760 FUL458760:FUP458760 GEH458760:GEL458760 GOD458760:GOH458760 GXZ458760:GYD458760 HHV458760:HHZ458760 HRR458760:HRV458760 IBN458760:IBR458760 ILJ458760:ILN458760 IVF458760:IVJ458760 JFB458760:JFF458760 JOX458760:JPB458760 JYT458760:JYX458760 KIP458760:KIT458760 KSL458760:KSP458760 LCH458760:LCL458760 LMD458760:LMH458760 LVZ458760:LWD458760 MFV458760:MFZ458760 MPR458760:MPV458760 MZN458760:MZR458760 NJJ458760:NJN458760 NTF458760:NTJ458760 ODB458760:ODF458760 OMX458760:ONB458760 OWT458760:OWX458760 PGP458760:PGT458760 PQL458760:PQP458760 QAH458760:QAL458760 QKD458760:QKH458760 QTZ458760:QUD458760 RDV458760:RDZ458760 RNR458760:RNV458760 RXN458760:RXR458760 SHJ458760:SHN458760 SRF458760:SRJ458760 TBB458760:TBF458760 TKX458760:TLB458760 TUT458760:TUX458760 UEP458760:UET458760 UOL458760:UOP458760 UYH458760:UYL458760 VID458760:VIH458760 VRZ458760:VSD458760 WBV458760:WBZ458760 WLR458760:WLV458760 WVN458760:WVR458760 F524296:J524296 JB524296:JF524296 SX524296:TB524296 ACT524296:ACX524296 AMP524296:AMT524296 AWL524296:AWP524296 BGH524296:BGL524296 BQD524296:BQH524296 BZZ524296:CAD524296 CJV524296:CJZ524296 CTR524296:CTV524296 DDN524296:DDR524296 DNJ524296:DNN524296 DXF524296:DXJ524296 EHB524296:EHF524296 EQX524296:ERB524296 FAT524296:FAX524296 FKP524296:FKT524296 FUL524296:FUP524296 GEH524296:GEL524296 GOD524296:GOH524296 GXZ524296:GYD524296 HHV524296:HHZ524296 HRR524296:HRV524296 IBN524296:IBR524296 ILJ524296:ILN524296 IVF524296:IVJ524296 JFB524296:JFF524296 JOX524296:JPB524296 JYT524296:JYX524296 KIP524296:KIT524296 KSL524296:KSP524296 LCH524296:LCL524296 LMD524296:LMH524296 LVZ524296:LWD524296 MFV524296:MFZ524296 MPR524296:MPV524296 MZN524296:MZR524296 NJJ524296:NJN524296 NTF524296:NTJ524296 ODB524296:ODF524296 OMX524296:ONB524296 OWT524296:OWX524296 PGP524296:PGT524296 PQL524296:PQP524296 QAH524296:QAL524296 QKD524296:QKH524296 QTZ524296:QUD524296 RDV524296:RDZ524296 RNR524296:RNV524296 RXN524296:RXR524296 SHJ524296:SHN524296 SRF524296:SRJ524296 TBB524296:TBF524296 TKX524296:TLB524296 TUT524296:TUX524296 UEP524296:UET524296 UOL524296:UOP524296 UYH524296:UYL524296 VID524296:VIH524296 VRZ524296:VSD524296 WBV524296:WBZ524296 WLR524296:WLV524296 WVN524296:WVR524296 F589832:J589832 JB589832:JF589832 SX589832:TB589832 ACT589832:ACX589832 AMP589832:AMT589832 AWL589832:AWP589832 BGH589832:BGL589832 BQD589832:BQH589832 BZZ589832:CAD589832 CJV589832:CJZ589832 CTR589832:CTV589832 DDN589832:DDR589832 DNJ589832:DNN589832 DXF589832:DXJ589832 EHB589832:EHF589832 EQX589832:ERB589832 FAT589832:FAX589832 FKP589832:FKT589832 FUL589832:FUP589832 GEH589832:GEL589832 GOD589832:GOH589832 GXZ589832:GYD589832 HHV589832:HHZ589832 HRR589832:HRV589832 IBN589832:IBR589832 ILJ589832:ILN589832 IVF589832:IVJ589832 JFB589832:JFF589832 JOX589832:JPB589832 JYT589832:JYX589832 KIP589832:KIT589832 KSL589832:KSP589832 LCH589832:LCL589832 LMD589832:LMH589832 LVZ589832:LWD589832 MFV589832:MFZ589832 MPR589832:MPV589832 MZN589832:MZR589832 NJJ589832:NJN589832 NTF589832:NTJ589832 ODB589832:ODF589832 OMX589832:ONB589832 OWT589832:OWX589832 PGP589832:PGT589832 PQL589832:PQP589832 QAH589832:QAL589832 QKD589832:QKH589832 QTZ589832:QUD589832 RDV589832:RDZ589832 RNR589832:RNV589832 RXN589832:RXR589832 SHJ589832:SHN589832 SRF589832:SRJ589832 TBB589832:TBF589832 TKX589832:TLB589832 TUT589832:TUX589832 UEP589832:UET589832 UOL589832:UOP589832 UYH589832:UYL589832 VID589832:VIH589832 VRZ589832:VSD589832 WBV589832:WBZ589832 WLR589832:WLV589832 WVN589832:WVR589832 F655368:J655368 JB655368:JF655368 SX655368:TB655368 ACT655368:ACX655368 AMP655368:AMT655368 AWL655368:AWP655368 BGH655368:BGL655368 BQD655368:BQH655368 BZZ655368:CAD655368 CJV655368:CJZ655368 CTR655368:CTV655368 DDN655368:DDR655368 DNJ655368:DNN655368 DXF655368:DXJ655368 EHB655368:EHF655368 EQX655368:ERB655368 FAT655368:FAX655368 FKP655368:FKT655368 FUL655368:FUP655368 GEH655368:GEL655368 GOD655368:GOH655368 GXZ655368:GYD655368 HHV655368:HHZ655368 HRR655368:HRV655368 IBN655368:IBR655368 ILJ655368:ILN655368 IVF655368:IVJ655368 JFB655368:JFF655368 JOX655368:JPB655368 JYT655368:JYX655368 KIP655368:KIT655368 KSL655368:KSP655368 LCH655368:LCL655368 LMD655368:LMH655368 LVZ655368:LWD655368 MFV655368:MFZ655368 MPR655368:MPV655368 MZN655368:MZR655368 NJJ655368:NJN655368 NTF655368:NTJ655368 ODB655368:ODF655368 OMX655368:ONB655368 OWT655368:OWX655368 PGP655368:PGT655368 PQL655368:PQP655368 QAH655368:QAL655368 QKD655368:QKH655368 QTZ655368:QUD655368 RDV655368:RDZ655368 RNR655368:RNV655368 RXN655368:RXR655368 SHJ655368:SHN655368 SRF655368:SRJ655368 TBB655368:TBF655368 TKX655368:TLB655368 TUT655368:TUX655368 UEP655368:UET655368 UOL655368:UOP655368 UYH655368:UYL655368 VID655368:VIH655368 VRZ655368:VSD655368 WBV655368:WBZ655368 WLR655368:WLV655368 WVN655368:WVR655368 F720904:J720904 JB720904:JF720904 SX720904:TB720904 ACT720904:ACX720904 AMP720904:AMT720904 AWL720904:AWP720904 BGH720904:BGL720904 BQD720904:BQH720904 BZZ720904:CAD720904 CJV720904:CJZ720904 CTR720904:CTV720904 DDN720904:DDR720904 DNJ720904:DNN720904 DXF720904:DXJ720904 EHB720904:EHF720904 EQX720904:ERB720904 FAT720904:FAX720904 FKP720904:FKT720904 FUL720904:FUP720904 GEH720904:GEL720904 GOD720904:GOH720904 GXZ720904:GYD720904 HHV720904:HHZ720904 HRR720904:HRV720904 IBN720904:IBR720904 ILJ720904:ILN720904 IVF720904:IVJ720904 JFB720904:JFF720904 JOX720904:JPB720904 JYT720904:JYX720904 KIP720904:KIT720904 KSL720904:KSP720904 LCH720904:LCL720904 LMD720904:LMH720904 LVZ720904:LWD720904 MFV720904:MFZ720904 MPR720904:MPV720904 MZN720904:MZR720904 NJJ720904:NJN720904 NTF720904:NTJ720904 ODB720904:ODF720904 OMX720904:ONB720904 OWT720904:OWX720904 PGP720904:PGT720904 PQL720904:PQP720904 QAH720904:QAL720904 QKD720904:QKH720904 QTZ720904:QUD720904 RDV720904:RDZ720904 RNR720904:RNV720904 RXN720904:RXR720904 SHJ720904:SHN720904 SRF720904:SRJ720904 TBB720904:TBF720904 TKX720904:TLB720904 TUT720904:TUX720904 UEP720904:UET720904 UOL720904:UOP720904 UYH720904:UYL720904 VID720904:VIH720904 VRZ720904:VSD720904 WBV720904:WBZ720904 WLR720904:WLV720904 WVN720904:WVR720904 F786440:J786440 JB786440:JF786440 SX786440:TB786440 ACT786440:ACX786440 AMP786440:AMT786440 AWL786440:AWP786440 BGH786440:BGL786440 BQD786440:BQH786440 BZZ786440:CAD786440 CJV786440:CJZ786440 CTR786440:CTV786440 DDN786440:DDR786440 DNJ786440:DNN786440 DXF786440:DXJ786440 EHB786440:EHF786440 EQX786440:ERB786440 FAT786440:FAX786440 FKP786440:FKT786440 FUL786440:FUP786440 GEH786440:GEL786440 GOD786440:GOH786440 GXZ786440:GYD786440 HHV786440:HHZ786440 HRR786440:HRV786440 IBN786440:IBR786440 ILJ786440:ILN786440 IVF786440:IVJ786440 JFB786440:JFF786440 JOX786440:JPB786440 JYT786440:JYX786440 KIP786440:KIT786440 KSL786440:KSP786440 LCH786440:LCL786440 LMD786440:LMH786440 LVZ786440:LWD786440 MFV786440:MFZ786440 MPR786440:MPV786440 MZN786440:MZR786440 NJJ786440:NJN786440 NTF786440:NTJ786440 ODB786440:ODF786440 OMX786440:ONB786440 OWT786440:OWX786440 PGP786440:PGT786440 PQL786440:PQP786440 QAH786440:QAL786440 QKD786440:QKH786440 QTZ786440:QUD786440 RDV786440:RDZ786440 RNR786440:RNV786440 RXN786440:RXR786440 SHJ786440:SHN786440 SRF786440:SRJ786440 TBB786440:TBF786440 TKX786440:TLB786440 TUT786440:TUX786440 UEP786440:UET786440 UOL786440:UOP786440 UYH786440:UYL786440 VID786440:VIH786440 VRZ786440:VSD786440 WBV786440:WBZ786440 WLR786440:WLV786440 WVN786440:WVR786440 F851976:J851976 JB851976:JF851976 SX851976:TB851976 ACT851976:ACX851976 AMP851976:AMT851976 AWL851976:AWP851976 BGH851976:BGL851976 BQD851976:BQH851976 BZZ851976:CAD851976 CJV851976:CJZ851976 CTR851976:CTV851976 DDN851976:DDR851976 DNJ851976:DNN851976 DXF851976:DXJ851976 EHB851976:EHF851976 EQX851976:ERB851976 FAT851976:FAX851976 FKP851976:FKT851976 FUL851976:FUP851976 GEH851976:GEL851976 GOD851976:GOH851976 GXZ851976:GYD851976 HHV851976:HHZ851976 HRR851976:HRV851976 IBN851976:IBR851976 ILJ851976:ILN851976 IVF851976:IVJ851976 JFB851976:JFF851976 JOX851976:JPB851976 JYT851976:JYX851976 KIP851976:KIT851976 KSL851976:KSP851976 LCH851976:LCL851976 LMD851976:LMH851976 LVZ851976:LWD851976 MFV851976:MFZ851976 MPR851976:MPV851976 MZN851976:MZR851976 NJJ851976:NJN851976 NTF851976:NTJ851976 ODB851976:ODF851976 OMX851976:ONB851976 OWT851976:OWX851976 PGP851976:PGT851976 PQL851976:PQP851976 QAH851976:QAL851976 QKD851976:QKH851976 QTZ851976:QUD851976 RDV851976:RDZ851976 RNR851976:RNV851976 RXN851976:RXR851976 SHJ851976:SHN851976 SRF851976:SRJ851976 TBB851976:TBF851976 TKX851976:TLB851976 TUT851976:TUX851976 UEP851976:UET851976 UOL851976:UOP851976 UYH851976:UYL851976 VID851976:VIH851976 VRZ851976:VSD851976 WBV851976:WBZ851976 WLR851976:WLV851976 WVN851976:WVR851976 F917512:J917512 JB917512:JF917512 SX917512:TB917512 ACT917512:ACX917512 AMP917512:AMT917512 AWL917512:AWP917512 BGH917512:BGL917512 BQD917512:BQH917512 BZZ917512:CAD917512 CJV917512:CJZ917512 CTR917512:CTV917512 DDN917512:DDR917512 DNJ917512:DNN917512 DXF917512:DXJ917512 EHB917512:EHF917512 EQX917512:ERB917512 FAT917512:FAX917512 FKP917512:FKT917512 FUL917512:FUP917512 GEH917512:GEL917512 GOD917512:GOH917512 GXZ917512:GYD917512 HHV917512:HHZ917512 HRR917512:HRV917512 IBN917512:IBR917512 ILJ917512:ILN917512 IVF917512:IVJ917512 JFB917512:JFF917512 JOX917512:JPB917512 JYT917512:JYX917512 KIP917512:KIT917512 KSL917512:KSP917512 LCH917512:LCL917512 LMD917512:LMH917512 LVZ917512:LWD917512 MFV917512:MFZ917512 MPR917512:MPV917512 MZN917512:MZR917512 NJJ917512:NJN917512 NTF917512:NTJ917512 ODB917512:ODF917512 OMX917512:ONB917512 OWT917512:OWX917512 PGP917512:PGT917512 PQL917512:PQP917512 QAH917512:QAL917512 QKD917512:QKH917512 QTZ917512:QUD917512 RDV917512:RDZ917512 RNR917512:RNV917512 RXN917512:RXR917512 SHJ917512:SHN917512 SRF917512:SRJ917512 TBB917512:TBF917512 TKX917512:TLB917512 TUT917512:TUX917512 UEP917512:UET917512 UOL917512:UOP917512 UYH917512:UYL917512 VID917512:VIH917512 VRZ917512:VSD917512 WBV917512:WBZ917512 WLR917512:WLV917512 WVN917512:WVR917512 F983048:J983048 JB983048:JF983048 SX983048:TB983048 ACT983048:ACX983048 AMP983048:AMT983048 AWL983048:AWP983048 BGH983048:BGL983048 BQD983048:BQH983048 BZZ983048:CAD983048 CJV983048:CJZ983048 CTR983048:CTV983048 DDN983048:DDR983048 DNJ983048:DNN983048 DXF983048:DXJ983048 EHB983048:EHF983048 EQX983048:ERB983048 FAT983048:FAX983048 FKP983048:FKT983048 FUL983048:FUP983048 GEH983048:GEL983048 GOD983048:GOH983048 GXZ983048:GYD983048 HHV983048:HHZ983048 HRR983048:HRV983048 IBN983048:IBR983048 ILJ983048:ILN983048 IVF983048:IVJ983048 JFB983048:JFF983048 JOX983048:JPB983048 JYT983048:JYX983048 KIP983048:KIT983048 KSL983048:KSP983048 LCH983048:LCL983048 LMD983048:LMH983048 LVZ983048:LWD983048 MFV983048:MFZ983048 MPR983048:MPV983048 MZN983048:MZR983048 NJJ983048:NJN983048 NTF983048:NTJ983048 ODB983048:ODF983048 OMX983048:ONB983048 OWT983048:OWX983048 PGP983048:PGT983048 PQL983048:PQP983048 QAH983048:QAL983048 QKD983048:QKH983048 QTZ983048:QUD983048 RDV983048:RDZ983048 RNR983048:RNV983048 RXN983048:RXR983048 SHJ983048:SHN983048 SRF983048:SRJ983048 TBB983048:TBF983048 TKX983048:TLB983048 TUT983048:TUX983048 UEP983048:UET983048 UOL983048:UOP983048 UYH983048:UYL983048 VID983048:VIH983048 VRZ983048:VSD983048 WBV983048:WBZ983048 WLR983048:WLV983048 WVN983048:WVR983048 L9:M9 JH9:JI9 TD9:TE9 ACZ9:ADA9 AMV9:AMW9 AWR9:AWS9 BGN9:BGO9 BQJ9:BQK9 CAF9:CAG9 CKB9:CKC9 CTX9:CTY9 DDT9:DDU9 DNP9:DNQ9 DXL9:DXM9 EHH9:EHI9 ERD9:ERE9 FAZ9:FBA9 FKV9:FKW9 FUR9:FUS9 GEN9:GEO9 GOJ9:GOK9 GYF9:GYG9 HIB9:HIC9 HRX9:HRY9 IBT9:IBU9 ILP9:ILQ9 IVL9:IVM9 JFH9:JFI9 JPD9:JPE9 JYZ9:JZA9 KIV9:KIW9 KSR9:KSS9 LCN9:LCO9 LMJ9:LMK9 LWF9:LWG9 MGB9:MGC9 MPX9:MPY9 MZT9:MZU9 NJP9:NJQ9 NTL9:NTM9 ODH9:ODI9 OND9:ONE9 OWZ9:OXA9 PGV9:PGW9 PQR9:PQS9 QAN9:QAO9 QKJ9:QKK9 QUF9:QUG9 REB9:REC9 RNX9:RNY9 RXT9:RXU9 SHP9:SHQ9 SRL9:SRM9 TBH9:TBI9 TLD9:TLE9 TUZ9:TVA9 UEV9:UEW9 UOR9:UOS9 UYN9:UYO9 VIJ9:VIK9 VSF9:VSG9 WCB9:WCC9 WLX9:WLY9 WVT9:WVU9 L65544:M65544 JH65544:JI65544 TD65544:TE65544 ACZ65544:ADA65544 AMV65544:AMW65544 AWR65544:AWS65544 BGN65544:BGO65544 BQJ65544:BQK65544 CAF65544:CAG65544 CKB65544:CKC65544 CTX65544:CTY65544 DDT65544:DDU65544 DNP65544:DNQ65544 DXL65544:DXM65544 EHH65544:EHI65544 ERD65544:ERE65544 FAZ65544:FBA65544 FKV65544:FKW65544 FUR65544:FUS65544 GEN65544:GEO65544 GOJ65544:GOK65544 GYF65544:GYG65544 HIB65544:HIC65544 HRX65544:HRY65544 IBT65544:IBU65544 ILP65544:ILQ65544 IVL65544:IVM65544 JFH65544:JFI65544 JPD65544:JPE65544 JYZ65544:JZA65544 KIV65544:KIW65544 KSR65544:KSS65544 LCN65544:LCO65544 LMJ65544:LMK65544 LWF65544:LWG65544 MGB65544:MGC65544 MPX65544:MPY65544 MZT65544:MZU65544 NJP65544:NJQ65544 NTL65544:NTM65544 ODH65544:ODI65544 OND65544:ONE65544 OWZ65544:OXA65544 PGV65544:PGW65544 PQR65544:PQS65544 QAN65544:QAO65544 QKJ65544:QKK65544 QUF65544:QUG65544 REB65544:REC65544 RNX65544:RNY65544 RXT65544:RXU65544 SHP65544:SHQ65544 SRL65544:SRM65544 TBH65544:TBI65544 TLD65544:TLE65544 TUZ65544:TVA65544 UEV65544:UEW65544 UOR65544:UOS65544 UYN65544:UYO65544 VIJ65544:VIK65544 VSF65544:VSG65544 WCB65544:WCC65544 WLX65544:WLY65544 WVT65544:WVU65544 L131080:M131080 JH131080:JI131080 TD131080:TE131080 ACZ131080:ADA131080 AMV131080:AMW131080 AWR131080:AWS131080 BGN131080:BGO131080 BQJ131080:BQK131080 CAF131080:CAG131080 CKB131080:CKC131080 CTX131080:CTY131080 DDT131080:DDU131080 DNP131080:DNQ131080 DXL131080:DXM131080 EHH131080:EHI131080 ERD131080:ERE131080 FAZ131080:FBA131080 FKV131080:FKW131080 FUR131080:FUS131080 GEN131080:GEO131080 GOJ131080:GOK131080 GYF131080:GYG131080 HIB131080:HIC131080 HRX131080:HRY131080 IBT131080:IBU131080 ILP131080:ILQ131080 IVL131080:IVM131080 JFH131080:JFI131080 JPD131080:JPE131080 JYZ131080:JZA131080 KIV131080:KIW131080 KSR131080:KSS131080 LCN131080:LCO131080 LMJ131080:LMK131080 LWF131080:LWG131080 MGB131080:MGC131080 MPX131080:MPY131080 MZT131080:MZU131080 NJP131080:NJQ131080 NTL131080:NTM131080 ODH131080:ODI131080 OND131080:ONE131080 OWZ131080:OXA131080 PGV131080:PGW131080 PQR131080:PQS131080 QAN131080:QAO131080 QKJ131080:QKK131080 QUF131080:QUG131080 REB131080:REC131080 RNX131080:RNY131080 RXT131080:RXU131080 SHP131080:SHQ131080 SRL131080:SRM131080 TBH131080:TBI131080 TLD131080:TLE131080 TUZ131080:TVA131080 UEV131080:UEW131080 UOR131080:UOS131080 UYN131080:UYO131080 VIJ131080:VIK131080 VSF131080:VSG131080 WCB131080:WCC131080 WLX131080:WLY131080 WVT131080:WVU131080 L196616:M196616 JH196616:JI196616 TD196616:TE196616 ACZ196616:ADA196616 AMV196616:AMW196616 AWR196616:AWS196616 BGN196616:BGO196616 BQJ196616:BQK196616 CAF196616:CAG196616 CKB196616:CKC196616 CTX196616:CTY196616 DDT196616:DDU196616 DNP196616:DNQ196616 DXL196616:DXM196616 EHH196616:EHI196616 ERD196616:ERE196616 FAZ196616:FBA196616 FKV196616:FKW196616 FUR196616:FUS196616 GEN196616:GEO196616 GOJ196616:GOK196616 GYF196616:GYG196616 HIB196616:HIC196616 HRX196616:HRY196616 IBT196616:IBU196616 ILP196616:ILQ196616 IVL196616:IVM196616 JFH196616:JFI196616 JPD196616:JPE196616 JYZ196616:JZA196616 KIV196616:KIW196616 KSR196616:KSS196616 LCN196616:LCO196616 LMJ196616:LMK196616 LWF196616:LWG196616 MGB196616:MGC196616 MPX196616:MPY196616 MZT196616:MZU196616 NJP196616:NJQ196616 NTL196616:NTM196616 ODH196616:ODI196616 OND196616:ONE196616 OWZ196616:OXA196616 PGV196616:PGW196616 PQR196616:PQS196616 QAN196616:QAO196616 QKJ196616:QKK196616 QUF196616:QUG196616 REB196616:REC196616 RNX196616:RNY196616 RXT196616:RXU196616 SHP196616:SHQ196616 SRL196616:SRM196616 TBH196616:TBI196616 TLD196616:TLE196616 TUZ196616:TVA196616 UEV196616:UEW196616 UOR196616:UOS196616 UYN196616:UYO196616 VIJ196616:VIK196616 VSF196616:VSG196616 WCB196616:WCC196616 WLX196616:WLY196616 WVT196616:WVU196616 L262152:M262152 JH262152:JI262152 TD262152:TE262152 ACZ262152:ADA262152 AMV262152:AMW262152 AWR262152:AWS262152 BGN262152:BGO262152 BQJ262152:BQK262152 CAF262152:CAG262152 CKB262152:CKC262152 CTX262152:CTY262152 DDT262152:DDU262152 DNP262152:DNQ262152 DXL262152:DXM262152 EHH262152:EHI262152 ERD262152:ERE262152 FAZ262152:FBA262152 FKV262152:FKW262152 FUR262152:FUS262152 GEN262152:GEO262152 GOJ262152:GOK262152 GYF262152:GYG262152 HIB262152:HIC262152 HRX262152:HRY262152 IBT262152:IBU262152 ILP262152:ILQ262152 IVL262152:IVM262152 JFH262152:JFI262152 JPD262152:JPE262152 JYZ262152:JZA262152 KIV262152:KIW262152 KSR262152:KSS262152 LCN262152:LCO262152 LMJ262152:LMK262152 LWF262152:LWG262152 MGB262152:MGC262152 MPX262152:MPY262152 MZT262152:MZU262152 NJP262152:NJQ262152 NTL262152:NTM262152 ODH262152:ODI262152 OND262152:ONE262152 OWZ262152:OXA262152 PGV262152:PGW262152 PQR262152:PQS262152 QAN262152:QAO262152 QKJ262152:QKK262152 QUF262152:QUG262152 REB262152:REC262152 RNX262152:RNY262152 RXT262152:RXU262152 SHP262152:SHQ262152 SRL262152:SRM262152 TBH262152:TBI262152 TLD262152:TLE262152 TUZ262152:TVA262152 UEV262152:UEW262152 UOR262152:UOS262152 UYN262152:UYO262152 VIJ262152:VIK262152 VSF262152:VSG262152 WCB262152:WCC262152 WLX262152:WLY262152 WVT262152:WVU262152 L327688:M327688 JH327688:JI327688 TD327688:TE327688 ACZ327688:ADA327688 AMV327688:AMW327688 AWR327688:AWS327688 BGN327688:BGO327688 BQJ327688:BQK327688 CAF327688:CAG327688 CKB327688:CKC327688 CTX327688:CTY327688 DDT327688:DDU327688 DNP327688:DNQ327688 DXL327688:DXM327688 EHH327688:EHI327688 ERD327688:ERE327688 FAZ327688:FBA327688 FKV327688:FKW327688 FUR327688:FUS327688 GEN327688:GEO327688 GOJ327688:GOK327688 GYF327688:GYG327688 HIB327688:HIC327688 HRX327688:HRY327688 IBT327688:IBU327688 ILP327688:ILQ327688 IVL327688:IVM327688 JFH327688:JFI327688 JPD327688:JPE327688 JYZ327688:JZA327688 KIV327688:KIW327688 KSR327688:KSS327688 LCN327688:LCO327688 LMJ327688:LMK327688 LWF327688:LWG327688 MGB327688:MGC327688 MPX327688:MPY327688 MZT327688:MZU327688 NJP327688:NJQ327688 NTL327688:NTM327688 ODH327688:ODI327688 OND327688:ONE327688 OWZ327688:OXA327688 PGV327688:PGW327688 PQR327688:PQS327688 QAN327688:QAO327688 QKJ327688:QKK327688 QUF327688:QUG327688 REB327688:REC327688 RNX327688:RNY327688 RXT327688:RXU327688 SHP327688:SHQ327688 SRL327688:SRM327688 TBH327688:TBI327688 TLD327688:TLE327688 TUZ327688:TVA327688 UEV327688:UEW327688 UOR327688:UOS327688 UYN327688:UYO327688 VIJ327688:VIK327688 VSF327688:VSG327688 WCB327688:WCC327688 WLX327688:WLY327688 WVT327688:WVU327688 L393224:M393224 JH393224:JI393224 TD393224:TE393224 ACZ393224:ADA393224 AMV393224:AMW393224 AWR393224:AWS393224 BGN393224:BGO393224 BQJ393224:BQK393224 CAF393224:CAG393224 CKB393224:CKC393224 CTX393224:CTY393224 DDT393224:DDU393224 DNP393224:DNQ393224 DXL393224:DXM393224 EHH393224:EHI393224 ERD393224:ERE393224 FAZ393224:FBA393224 FKV393224:FKW393224 FUR393224:FUS393224 GEN393224:GEO393224 GOJ393224:GOK393224 GYF393224:GYG393224 HIB393224:HIC393224 HRX393224:HRY393224 IBT393224:IBU393224 ILP393224:ILQ393224 IVL393224:IVM393224 JFH393224:JFI393224 JPD393224:JPE393224 JYZ393224:JZA393224 KIV393224:KIW393224 KSR393224:KSS393224 LCN393224:LCO393224 LMJ393224:LMK393224 LWF393224:LWG393224 MGB393224:MGC393224 MPX393224:MPY393224 MZT393224:MZU393224 NJP393224:NJQ393224 NTL393224:NTM393224 ODH393224:ODI393224 OND393224:ONE393224 OWZ393224:OXA393224 PGV393224:PGW393224 PQR393224:PQS393224 QAN393224:QAO393224 QKJ393224:QKK393224 QUF393224:QUG393224 REB393224:REC393224 RNX393224:RNY393224 RXT393224:RXU393224 SHP393224:SHQ393224 SRL393224:SRM393224 TBH393224:TBI393224 TLD393224:TLE393224 TUZ393224:TVA393224 UEV393224:UEW393224 UOR393224:UOS393224 UYN393224:UYO393224 VIJ393224:VIK393224 VSF393224:VSG393224 WCB393224:WCC393224 WLX393224:WLY393224 WVT393224:WVU393224 L458760:M458760 JH458760:JI458760 TD458760:TE458760 ACZ458760:ADA458760 AMV458760:AMW458760 AWR458760:AWS458760 BGN458760:BGO458760 BQJ458760:BQK458760 CAF458760:CAG458760 CKB458760:CKC458760 CTX458760:CTY458760 DDT458760:DDU458760 DNP458760:DNQ458760 DXL458760:DXM458760 EHH458760:EHI458760 ERD458760:ERE458760 FAZ458760:FBA458760 FKV458760:FKW458760 FUR458760:FUS458760 GEN458760:GEO458760 GOJ458760:GOK458760 GYF458760:GYG458760 HIB458760:HIC458760 HRX458760:HRY458760 IBT458760:IBU458760 ILP458760:ILQ458760 IVL458760:IVM458760 JFH458760:JFI458760 JPD458760:JPE458760 JYZ458760:JZA458760 KIV458760:KIW458760 KSR458760:KSS458760 LCN458760:LCO458760 LMJ458760:LMK458760 LWF458760:LWG458760 MGB458760:MGC458760 MPX458760:MPY458760 MZT458760:MZU458760 NJP458760:NJQ458760 NTL458760:NTM458760 ODH458760:ODI458760 OND458760:ONE458760 OWZ458760:OXA458760 PGV458760:PGW458760 PQR458760:PQS458760 QAN458760:QAO458760 QKJ458760:QKK458760 QUF458760:QUG458760 REB458760:REC458760 RNX458760:RNY458760 RXT458760:RXU458760 SHP458760:SHQ458760 SRL458760:SRM458760 TBH458760:TBI458760 TLD458760:TLE458760 TUZ458760:TVA458760 UEV458760:UEW458760 UOR458760:UOS458760 UYN458760:UYO458760 VIJ458760:VIK458760 VSF458760:VSG458760 WCB458760:WCC458760 WLX458760:WLY458760 WVT458760:WVU458760 L524296:M524296 JH524296:JI524296 TD524296:TE524296 ACZ524296:ADA524296 AMV524296:AMW524296 AWR524296:AWS524296 BGN524296:BGO524296 BQJ524296:BQK524296 CAF524296:CAG524296 CKB524296:CKC524296 CTX524296:CTY524296 DDT524296:DDU524296 DNP524296:DNQ524296 DXL524296:DXM524296 EHH524296:EHI524296 ERD524296:ERE524296 FAZ524296:FBA524296 FKV524296:FKW524296 FUR524296:FUS524296 GEN524296:GEO524296 GOJ524296:GOK524296 GYF524296:GYG524296 HIB524296:HIC524296 HRX524296:HRY524296 IBT524296:IBU524296 ILP524296:ILQ524296 IVL524296:IVM524296 JFH524296:JFI524296 JPD524296:JPE524296 JYZ524296:JZA524296 KIV524296:KIW524296 KSR524296:KSS524296 LCN524296:LCO524296 LMJ524296:LMK524296 LWF524296:LWG524296 MGB524296:MGC524296 MPX524296:MPY524296 MZT524296:MZU524296 NJP524296:NJQ524296 NTL524296:NTM524296 ODH524296:ODI524296 OND524296:ONE524296 OWZ524296:OXA524296 PGV524296:PGW524296 PQR524296:PQS524296 QAN524296:QAO524296 QKJ524296:QKK524296 QUF524296:QUG524296 REB524296:REC524296 RNX524296:RNY524296 RXT524296:RXU524296 SHP524296:SHQ524296 SRL524296:SRM524296 TBH524296:TBI524296 TLD524296:TLE524296 TUZ524296:TVA524296 UEV524296:UEW524296 UOR524296:UOS524296 UYN524296:UYO524296 VIJ524296:VIK524296 VSF524296:VSG524296 WCB524296:WCC524296 WLX524296:WLY524296 WVT524296:WVU524296 L589832:M589832 JH589832:JI589832 TD589832:TE589832 ACZ589832:ADA589832 AMV589832:AMW589832 AWR589832:AWS589832 BGN589832:BGO589832 BQJ589832:BQK589832 CAF589832:CAG589832 CKB589832:CKC589832 CTX589832:CTY589832 DDT589832:DDU589832 DNP589832:DNQ589832 DXL589832:DXM589832 EHH589832:EHI589832 ERD589832:ERE589832 FAZ589832:FBA589832 FKV589832:FKW589832 FUR589832:FUS589832 GEN589832:GEO589832 GOJ589832:GOK589832 GYF589832:GYG589832 HIB589832:HIC589832 HRX589832:HRY589832 IBT589832:IBU589832 ILP589832:ILQ589832 IVL589832:IVM589832 JFH589832:JFI589832 JPD589832:JPE589832 JYZ589832:JZA589832 KIV589832:KIW589832 KSR589832:KSS589832 LCN589832:LCO589832 LMJ589832:LMK589832 LWF589832:LWG589832 MGB589832:MGC589832 MPX589832:MPY589832 MZT589832:MZU589832 NJP589832:NJQ589832 NTL589832:NTM589832 ODH589832:ODI589832 OND589832:ONE589832 OWZ589832:OXA589832 PGV589832:PGW589832 PQR589832:PQS589832 QAN589832:QAO589832 QKJ589832:QKK589832 QUF589832:QUG589832 REB589832:REC589832 RNX589832:RNY589832 RXT589832:RXU589832 SHP589832:SHQ589832 SRL589832:SRM589832 TBH589832:TBI589832 TLD589832:TLE589832 TUZ589832:TVA589832 UEV589832:UEW589832 UOR589832:UOS589832 UYN589832:UYO589832 VIJ589832:VIK589832 VSF589832:VSG589832 WCB589832:WCC589832 WLX589832:WLY589832 WVT589832:WVU589832 L655368:M655368 JH655368:JI655368 TD655368:TE655368 ACZ655368:ADA655368 AMV655368:AMW655368 AWR655368:AWS655368 BGN655368:BGO655368 BQJ655368:BQK655368 CAF655368:CAG655368 CKB655368:CKC655368 CTX655368:CTY655368 DDT655368:DDU655368 DNP655368:DNQ655368 DXL655368:DXM655368 EHH655368:EHI655368 ERD655368:ERE655368 FAZ655368:FBA655368 FKV655368:FKW655368 FUR655368:FUS655368 GEN655368:GEO655368 GOJ655368:GOK655368 GYF655368:GYG655368 HIB655368:HIC655368 HRX655368:HRY655368 IBT655368:IBU655368 ILP655368:ILQ655368 IVL655368:IVM655368 JFH655368:JFI655368 JPD655368:JPE655368 JYZ655368:JZA655368 KIV655368:KIW655368 KSR655368:KSS655368 LCN655368:LCO655368 LMJ655368:LMK655368 LWF655368:LWG655368 MGB655368:MGC655368 MPX655368:MPY655368 MZT655368:MZU655368 NJP655368:NJQ655368 NTL655368:NTM655368 ODH655368:ODI655368 OND655368:ONE655368 OWZ655368:OXA655368 PGV655368:PGW655368 PQR655368:PQS655368 QAN655368:QAO655368 QKJ655368:QKK655368 QUF655368:QUG655368 REB655368:REC655368 RNX655368:RNY655368 RXT655368:RXU655368 SHP655368:SHQ655368 SRL655368:SRM655368 TBH655368:TBI655368 TLD655368:TLE655368 TUZ655368:TVA655368 UEV655368:UEW655368 UOR655368:UOS655368 UYN655368:UYO655368 VIJ655368:VIK655368 VSF655368:VSG655368 WCB655368:WCC655368 WLX655368:WLY655368 WVT655368:WVU655368 L720904:M720904 JH720904:JI720904 TD720904:TE720904 ACZ720904:ADA720904 AMV720904:AMW720904 AWR720904:AWS720904 BGN720904:BGO720904 BQJ720904:BQK720904 CAF720904:CAG720904 CKB720904:CKC720904 CTX720904:CTY720904 DDT720904:DDU720904 DNP720904:DNQ720904 DXL720904:DXM720904 EHH720904:EHI720904 ERD720904:ERE720904 FAZ720904:FBA720904 FKV720904:FKW720904 FUR720904:FUS720904 GEN720904:GEO720904 GOJ720904:GOK720904 GYF720904:GYG720904 HIB720904:HIC720904 HRX720904:HRY720904 IBT720904:IBU720904 ILP720904:ILQ720904 IVL720904:IVM720904 JFH720904:JFI720904 JPD720904:JPE720904 JYZ720904:JZA720904 KIV720904:KIW720904 KSR720904:KSS720904 LCN720904:LCO720904 LMJ720904:LMK720904 LWF720904:LWG720904 MGB720904:MGC720904 MPX720904:MPY720904 MZT720904:MZU720904 NJP720904:NJQ720904 NTL720904:NTM720904 ODH720904:ODI720904 OND720904:ONE720904 OWZ720904:OXA720904 PGV720904:PGW720904 PQR720904:PQS720904 QAN720904:QAO720904 QKJ720904:QKK720904 QUF720904:QUG720904 REB720904:REC720904 RNX720904:RNY720904 RXT720904:RXU720904 SHP720904:SHQ720904 SRL720904:SRM720904 TBH720904:TBI720904 TLD720904:TLE720904 TUZ720904:TVA720904 UEV720904:UEW720904 UOR720904:UOS720904 UYN720904:UYO720904 VIJ720904:VIK720904 VSF720904:VSG720904 WCB720904:WCC720904 WLX720904:WLY720904 WVT720904:WVU720904 L786440:M786440 JH786440:JI786440 TD786440:TE786440 ACZ786440:ADA786440 AMV786440:AMW786440 AWR786440:AWS786440 BGN786440:BGO786440 BQJ786440:BQK786440 CAF786440:CAG786440 CKB786440:CKC786440 CTX786440:CTY786440 DDT786440:DDU786440 DNP786440:DNQ786440 DXL786440:DXM786440 EHH786440:EHI786440 ERD786440:ERE786440 FAZ786440:FBA786440 FKV786440:FKW786440 FUR786440:FUS786440 GEN786440:GEO786440 GOJ786440:GOK786440 GYF786440:GYG786440 HIB786440:HIC786440 HRX786440:HRY786440 IBT786440:IBU786440 ILP786440:ILQ786440 IVL786440:IVM786440 JFH786440:JFI786440 JPD786440:JPE786440 JYZ786440:JZA786440 KIV786440:KIW786440 KSR786440:KSS786440 LCN786440:LCO786440 LMJ786440:LMK786440 LWF786440:LWG786440 MGB786440:MGC786440 MPX786440:MPY786440 MZT786440:MZU786440 NJP786440:NJQ786440 NTL786440:NTM786440 ODH786440:ODI786440 OND786440:ONE786440 OWZ786440:OXA786440 PGV786440:PGW786440 PQR786440:PQS786440 QAN786440:QAO786440 QKJ786440:QKK786440 QUF786440:QUG786440 REB786440:REC786440 RNX786440:RNY786440 RXT786440:RXU786440 SHP786440:SHQ786440 SRL786440:SRM786440 TBH786440:TBI786440 TLD786440:TLE786440 TUZ786440:TVA786440 UEV786440:UEW786440 UOR786440:UOS786440 UYN786440:UYO786440 VIJ786440:VIK786440 VSF786440:VSG786440 WCB786440:WCC786440 WLX786440:WLY786440 WVT786440:WVU786440 L851976:M851976 JH851976:JI851976 TD851976:TE851976 ACZ851976:ADA851976 AMV851976:AMW851976 AWR851976:AWS851976 BGN851976:BGO851976 BQJ851976:BQK851976 CAF851976:CAG851976 CKB851976:CKC851976 CTX851976:CTY851976 DDT851976:DDU851976 DNP851976:DNQ851976 DXL851976:DXM851976 EHH851976:EHI851976 ERD851976:ERE851976 FAZ851976:FBA851976 FKV851976:FKW851976 FUR851976:FUS851976 GEN851976:GEO851976 GOJ851976:GOK851976 GYF851976:GYG851976 HIB851976:HIC851976 HRX851976:HRY851976 IBT851976:IBU851976 ILP851976:ILQ851976 IVL851976:IVM851976 JFH851976:JFI851976 JPD851976:JPE851976 JYZ851976:JZA851976 KIV851976:KIW851976 KSR851976:KSS851976 LCN851976:LCO851976 LMJ851976:LMK851976 LWF851976:LWG851976 MGB851976:MGC851976 MPX851976:MPY851976 MZT851976:MZU851976 NJP851976:NJQ851976 NTL851976:NTM851976 ODH851976:ODI851976 OND851976:ONE851976 OWZ851976:OXA851976 PGV851976:PGW851976 PQR851976:PQS851976 QAN851976:QAO851976 QKJ851976:QKK851976 QUF851976:QUG851976 REB851976:REC851976 RNX851976:RNY851976 RXT851976:RXU851976 SHP851976:SHQ851976 SRL851976:SRM851976 TBH851976:TBI851976 TLD851976:TLE851976 TUZ851976:TVA851976 UEV851976:UEW851976 UOR851976:UOS851976 UYN851976:UYO851976 VIJ851976:VIK851976 VSF851976:VSG851976 WCB851976:WCC851976 WLX851976:WLY851976 WVT851976:WVU851976 L917512:M917512 JH917512:JI917512 TD917512:TE917512 ACZ917512:ADA917512 AMV917512:AMW917512 AWR917512:AWS917512 BGN917512:BGO917512 BQJ917512:BQK917512 CAF917512:CAG917512 CKB917512:CKC917512 CTX917512:CTY917512 DDT917512:DDU917512 DNP917512:DNQ917512 DXL917512:DXM917512 EHH917512:EHI917512 ERD917512:ERE917512 FAZ917512:FBA917512 FKV917512:FKW917512 FUR917512:FUS917512 GEN917512:GEO917512 GOJ917512:GOK917512 GYF917512:GYG917512 HIB917512:HIC917512 HRX917512:HRY917512 IBT917512:IBU917512 ILP917512:ILQ917512 IVL917512:IVM917512 JFH917512:JFI917512 JPD917512:JPE917512 JYZ917512:JZA917512 KIV917512:KIW917512 KSR917512:KSS917512 LCN917512:LCO917512 LMJ917512:LMK917512 LWF917512:LWG917512 MGB917512:MGC917512 MPX917512:MPY917512 MZT917512:MZU917512 NJP917512:NJQ917512 NTL917512:NTM917512 ODH917512:ODI917512 OND917512:ONE917512 OWZ917512:OXA917512 PGV917512:PGW917512 PQR917512:PQS917512 QAN917512:QAO917512 QKJ917512:QKK917512 QUF917512:QUG917512 REB917512:REC917512 RNX917512:RNY917512 RXT917512:RXU917512 SHP917512:SHQ917512 SRL917512:SRM917512 TBH917512:TBI917512 TLD917512:TLE917512 TUZ917512:TVA917512 UEV917512:UEW917512 UOR917512:UOS917512 UYN917512:UYO917512 VIJ917512:VIK917512 VSF917512:VSG917512 WCB917512:WCC917512 WLX917512:WLY917512 WVT917512:WVU917512 L983048:M983048 JH983048:JI983048 TD983048:TE983048 ACZ983048:ADA983048 AMV983048:AMW983048 AWR983048:AWS983048 BGN983048:BGO983048 BQJ983048:BQK983048 CAF983048:CAG983048 CKB983048:CKC983048 CTX983048:CTY983048 DDT983048:DDU983048 DNP983048:DNQ983048 DXL983048:DXM983048 EHH983048:EHI983048 ERD983048:ERE983048 FAZ983048:FBA983048 FKV983048:FKW983048 FUR983048:FUS983048 GEN983048:GEO983048 GOJ983048:GOK983048 GYF983048:GYG983048 HIB983048:HIC983048 HRX983048:HRY983048 IBT983048:IBU983048 ILP983048:ILQ983048 IVL983048:IVM983048 JFH983048:JFI983048 JPD983048:JPE983048 JYZ983048:JZA983048 KIV983048:KIW983048 KSR983048:KSS983048 LCN983048:LCO983048 LMJ983048:LMK983048 LWF983048:LWG983048 MGB983048:MGC983048 MPX983048:MPY983048 MZT983048:MZU983048 NJP983048:NJQ983048 NTL983048:NTM983048 ODH983048:ODI983048 OND983048:ONE983048 OWZ983048:OXA983048 PGV983048:PGW983048 PQR983048:PQS983048 QAN983048:QAO983048 QKJ983048:QKK983048 QUF983048:QUG983048 REB983048:REC983048 RNX983048:RNY983048 RXT983048:RXU983048 SHP983048:SHQ983048 SRL983048:SRM983048 TBH983048:TBI983048 TLD983048:TLE983048 TUZ983048:TVA983048 UEV983048:UEW983048 UOR983048:UOS983048 UYN983048:UYO983048 VIJ983048:VIK983048 VSF983048:VSG983048 WCB983048:WCC983048 WLX983048:WLY983048 WVT983048:WVU983048" xr:uid="{00000000-0002-0000-0200-000000000000}"/>
  </dataValidations>
  <pageMargins left="0.78740157480314965" right="0.59055118110236227" top="0.78740157480314965" bottom="0.78740157480314965" header="0.39370078740157483" footer="0.39370078740157483"/>
  <pageSetup paperSize="9" scale="66" firstPageNumber="50" orientation="portrait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3:I40"/>
  <sheetViews>
    <sheetView view="pageBreakPreview" zoomScale="85" zoomScaleNormal="115" zoomScaleSheetLayoutView="85" workbookViewId="0">
      <selection activeCell="I18" sqref="I18"/>
    </sheetView>
  </sheetViews>
  <sheetFormatPr defaultRowHeight="14.25" x14ac:dyDescent="0.4"/>
  <cols>
    <col min="1" max="1" width="5.75" style="36" customWidth="1"/>
    <col min="2" max="2" width="3.875" style="114" customWidth="1"/>
    <col min="3" max="3" width="4" style="114" customWidth="1"/>
    <col min="4" max="4" width="14.125" style="114" customWidth="1"/>
    <col min="5" max="5" width="8" style="114" customWidth="1"/>
    <col min="6" max="8" width="18.25" style="111" customWidth="1"/>
    <col min="9" max="9" width="4.25" style="114" customWidth="1"/>
    <col min="10" max="253" width="8.75" style="36"/>
    <col min="254" max="254" width="5.75" style="36" customWidth="1"/>
    <col min="255" max="255" width="3.875" style="36" customWidth="1"/>
    <col min="256" max="256" width="4" style="36" customWidth="1"/>
    <col min="257" max="257" width="14.125" style="36" customWidth="1"/>
    <col min="258" max="258" width="8" style="36" customWidth="1"/>
    <col min="259" max="261" width="18.25" style="36" customWidth="1"/>
    <col min="262" max="262" width="4.25" style="36" customWidth="1"/>
    <col min="263" max="509" width="8.75" style="36"/>
    <col min="510" max="510" width="5.75" style="36" customWidth="1"/>
    <col min="511" max="511" width="3.875" style="36" customWidth="1"/>
    <col min="512" max="512" width="4" style="36" customWidth="1"/>
    <col min="513" max="513" width="14.125" style="36" customWidth="1"/>
    <col min="514" max="514" width="8" style="36" customWidth="1"/>
    <col min="515" max="517" width="18.25" style="36" customWidth="1"/>
    <col min="518" max="518" width="4.25" style="36" customWidth="1"/>
    <col min="519" max="765" width="8.75" style="36"/>
    <col min="766" max="766" width="5.75" style="36" customWidth="1"/>
    <col min="767" max="767" width="3.875" style="36" customWidth="1"/>
    <col min="768" max="768" width="4" style="36" customWidth="1"/>
    <col min="769" max="769" width="14.125" style="36" customWidth="1"/>
    <col min="770" max="770" width="8" style="36" customWidth="1"/>
    <col min="771" max="773" width="18.25" style="36" customWidth="1"/>
    <col min="774" max="774" width="4.25" style="36" customWidth="1"/>
    <col min="775" max="1021" width="8.75" style="36"/>
    <col min="1022" max="1022" width="5.75" style="36" customWidth="1"/>
    <col min="1023" max="1023" width="3.875" style="36" customWidth="1"/>
    <col min="1024" max="1024" width="4" style="36" customWidth="1"/>
    <col min="1025" max="1025" width="14.125" style="36" customWidth="1"/>
    <col min="1026" max="1026" width="8" style="36" customWidth="1"/>
    <col min="1027" max="1029" width="18.25" style="36" customWidth="1"/>
    <col min="1030" max="1030" width="4.25" style="36" customWidth="1"/>
    <col min="1031" max="1277" width="8.75" style="36"/>
    <col min="1278" max="1278" width="5.75" style="36" customWidth="1"/>
    <col min="1279" max="1279" width="3.875" style="36" customWidth="1"/>
    <col min="1280" max="1280" width="4" style="36" customWidth="1"/>
    <col min="1281" max="1281" width="14.125" style="36" customWidth="1"/>
    <col min="1282" max="1282" width="8" style="36" customWidth="1"/>
    <col min="1283" max="1285" width="18.25" style="36" customWidth="1"/>
    <col min="1286" max="1286" width="4.25" style="36" customWidth="1"/>
    <col min="1287" max="1533" width="8.75" style="36"/>
    <col min="1534" max="1534" width="5.75" style="36" customWidth="1"/>
    <col min="1535" max="1535" width="3.875" style="36" customWidth="1"/>
    <col min="1536" max="1536" width="4" style="36" customWidth="1"/>
    <col min="1537" max="1537" width="14.125" style="36" customWidth="1"/>
    <col min="1538" max="1538" width="8" style="36" customWidth="1"/>
    <col min="1539" max="1541" width="18.25" style="36" customWidth="1"/>
    <col min="1542" max="1542" width="4.25" style="36" customWidth="1"/>
    <col min="1543" max="1789" width="8.75" style="36"/>
    <col min="1790" max="1790" width="5.75" style="36" customWidth="1"/>
    <col min="1791" max="1791" width="3.875" style="36" customWidth="1"/>
    <col min="1792" max="1792" width="4" style="36" customWidth="1"/>
    <col min="1793" max="1793" width="14.125" style="36" customWidth="1"/>
    <col min="1794" max="1794" width="8" style="36" customWidth="1"/>
    <col min="1795" max="1797" width="18.25" style="36" customWidth="1"/>
    <col min="1798" max="1798" width="4.25" style="36" customWidth="1"/>
    <col min="1799" max="2045" width="8.75" style="36"/>
    <col min="2046" max="2046" width="5.75" style="36" customWidth="1"/>
    <col min="2047" max="2047" width="3.875" style="36" customWidth="1"/>
    <col min="2048" max="2048" width="4" style="36" customWidth="1"/>
    <col min="2049" max="2049" width="14.125" style="36" customWidth="1"/>
    <col min="2050" max="2050" width="8" style="36" customWidth="1"/>
    <col min="2051" max="2053" width="18.25" style="36" customWidth="1"/>
    <col min="2054" max="2054" width="4.25" style="36" customWidth="1"/>
    <col min="2055" max="2301" width="8.75" style="36"/>
    <col min="2302" max="2302" width="5.75" style="36" customWidth="1"/>
    <col min="2303" max="2303" width="3.875" style="36" customWidth="1"/>
    <col min="2304" max="2304" width="4" style="36" customWidth="1"/>
    <col min="2305" max="2305" width="14.125" style="36" customWidth="1"/>
    <col min="2306" max="2306" width="8" style="36" customWidth="1"/>
    <col min="2307" max="2309" width="18.25" style="36" customWidth="1"/>
    <col min="2310" max="2310" width="4.25" style="36" customWidth="1"/>
    <col min="2311" max="2557" width="8.75" style="36"/>
    <col min="2558" max="2558" width="5.75" style="36" customWidth="1"/>
    <col min="2559" max="2559" width="3.875" style="36" customWidth="1"/>
    <col min="2560" max="2560" width="4" style="36" customWidth="1"/>
    <col min="2561" max="2561" width="14.125" style="36" customWidth="1"/>
    <col min="2562" max="2562" width="8" style="36" customWidth="1"/>
    <col min="2563" max="2565" width="18.25" style="36" customWidth="1"/>
    <col min="2566" max="2566" width="4.25" style="36" customWidth="1"/>
    <col min="2567" max="2813" width="8.75" style="36"/>
    <col min="2814" max="2814" width="5.75" style="36" customWidth="1"/>
    <col min="2815" max="2815" width="3.875" style="36" customWidth="1"/>
    <col min="2816" max="2816" width="4" style="36" customWidth="1"/>
    <col min="2817" max="2817" width="14.125" style="36" customWidth="1"/>
    <col min="2818" max="2818" width="8" style="36" customWidth="1"/>
    <col min="2819" max="2821" width="18.25" style="36" customWidth="1"/>
    <col min="2822" max="2822" width="4.25" style="36" customWidth="1"/>
    <col min="2823" max="3069" width="8.75" style="36"/>
    <col min="3070" max="3070" width="5.75" style="36" customWidth="1"/>
    <col min="3071" max="3071" width="3.875" style="36" customWidth="1"/>
    <col min="3072" max="3072" width="4" style="36" customWidth="1"/>
    <col min="3073" max="3073" width="14.125" style="36" customWidth="1"/>
    <col min="3074" max="3074" width="8" style="36" customWidth="1"/>
    <col min="3075" max="3077" width="18.25" style="36" customWidth="1"/>
    <col min="3078" max="3078" width="4.25" style="36" customWidth="1"/>
    <col min="3079" max="3325" width="8.75" style="36"/>
    <col min="3326" max="3326" width="5.75" style="36" customWidth="1"/>
    <col min="3327" max="3327" width="3.875" style="36" customWidth="1"/>
    <col min="3328" max="3328" width="4" style="36" customWidth="1"/>
    <col min="3329" max="3329" width="14.125" style="36" customWidth="1"/>
    <col min="3330" max="3330" width="8" style="36" customWidth="1"/>
    <col min="3331" max="3333" width="18.25" style="36" customWidth="1"/>
    <col min="3334" max="3334" width="4.25" style="36" customWidth="1"/>
    <col min="3335" max="3581" width="8.75" style="36"/>
    <col min="3582" max="3582" width="5.75" style="36" customWidth="1"/>
    <col min="3583" max="3583" width="3.875" style="36" customWidth="1"/>
    <col min="3584" max="3584" width="4" style="36" customWidth="1"/>
    <col min="3585" max="3585" width="14.125" style="36" customWidth="1"/>
    <col min="3586" max="3586" width="8" style="36" customWidth="1"/>
    <col min="3587" max="3589" width="18.25" style="36" customWidth="1"/>
    <col min="3590" max="3590" width="4.25" style="36" customWidth="1"/>
    <col min="3591" max="3837" width="8.75" style="36"/>
    <col min="3838" max="3838" width="5.75" style="36" customWidth="1"/>
    <col min="3839" max="3839" width="3.875" style="36" customWidth="1"/>
    <col min="3840" max="3840" width="4" style="36" customWidth="1"/>
    <col min="3841" max="3841" width="14.125" style="36" customWidth="1"/>
    <col min="3842" max="3842" width="8" style="36" customWidth="1"/>
    <col min="3843" max="3845" width="18.25" style="36" customWidth="1"/>
    <col min="3846" max="3846" width="4.25" style="36" customWidth="1"/>
    <col min="3847" max="4093" width="8.75" style="36"/>
    <col min="4094" max="4094" width="5.75" style="36" customWidth="1"/>
    <col min="4095" max="4095" width="3.875" style="36" customWidth="1"/>
    <col min="4096" max="4096" width="4" style="36" customWidth="1"/>
    <col min="4097" max="4097" width="14.125" style="36" customWidth="1"/>
    <col min="4098" max="4098" width="8" style="36" customWidth="1"/>
    <col min="4099" max="4101" width="18.25" style="36" customWidth="1"/>
    <col min="4102" max="4102" width="4.25" style="36" customWidth="1"/>
    <col min="4103" max="4349" width="8.75" style="36"/>
    <col min="4350" max="4350" width="5.75" style="36" customWidth="1"/>
    <col min="4351" max="4351" width="3.875" style="36" customWidth="1"/>
    <col min="4352" max="4352" width="4" style="36" customWidth="1"/>
    <col min="4353" max="4353" width="14.125" style="36" customWidth="1"/>
    <col min="4354" max="4354" width="8" style="36" customWidth="1"/>
    <col min="4355" max="4357" width="18.25" style="36" customWidth="1"/>
    <col min="4358" max="4358" width="4.25" style="36" customWidth="1"/>
    <col min="4359" max="4605" width="8.75" style="36"/>
    <col min="4606" max="4606" width="5.75" style="36" customWidth="1"/>
    <col min="4607" max="4607" width="3.875" style="36" customWidth="1"/>
    <col min="4608" max="4608" width="4" style="36" customWidth="1"/>
    <col min="4609" max="4609" width="14.125" style="36" customWidth="1"/>
    <col min="4610" max="4610" width="8" style="36" customWidth="1"/>
    <col min="4611" max="4613" width="18.25" style="36" customWidth="1"/>
    <col min="4614" max="4614" width="4.25" style="36" customWidth="1"/>
    <col min="4615" max="4861" width="8.75" style="36"/>
    <col min="4862" max="4862" width="5.75" style="36" customWidth="1"/>
    <col min="4863" max="4863" width="3.875" style="36" customWidth="1"/>
    <col min="4864" max="4864" width="4" style="36" customWidth="1"/>
    <col min="4865" max="4865" width="14.125" style="36" customWidth="1"/>
    <col min="4866" max="4866" width="8" style="36" customWidth="1"/>
    <col min="4867" max="4869" width="18.25" style="36" customWidth="1"/>
    <col min="4870" max="4870" width="4.25" style="36" customWidth="1"/>
    <col min="4871" max="5117" width="8.75" style="36"/>
    <col min="5118" max="5118" width="5.75" style="36" customWidth="1"/>
    <col min="5119" max="5119" width="3.875" style="36" customWidth="1"/>
    <col min="5120" max="5120" width="4" style="36" customWidth="1"/>
    <col min="5121" max="5121" width="14.125" style="36" customWidth="1"/>
    <col min="5122" max="5122" width="8" style="36" customWidth="1"/>
    <col min="5123" max="5125" width="18.25" style="36" customWidth="1"/>
    <col min="5126" max="5126" width="4.25" style="36" customWidth="1"/>
    <col min="5127" max="5373" width="8.75" style="36"/>
    <col min="5374" max="5374" width="5.75" style="36" customWidth="1"/>
    <col min="5375" max="5375" width="3.875" style="36" customWidth="1"/>
    <col min="5376" max="5376" width="4" style="36" customWidth="1"/>
    <col min="5377" max="5377" width="14.125" style="36" customWidth="1"/>
    <col min="5378" max="5378" width="8" style="36" customWidth="1"/>
    <col min="5379" max="5381" width="18.25" style="36" customWidth="1"/>
    <col min="5382" max="5382" width="4.25" style="36" customWidth="1"/>
    <col min="5383" max="5629" width="8.75" style="36"/>
    <col min="5630" max="5630" width="5.75" style="36" customWidth="1"/>
    <col min="5631" max="5631" width="3.875" style="36" customWidth="1"/>
    <col min="5632" max="5632" width="4" style="36" customWidth="1"/>
    <col min="5633" max="5633" width="14.125" style="36" customWidth="1"/>
    <col min="5634" max="5634" width="8" style="36" customWidth="1"/>
    <col min="5635" max="5637" width="18.25" style="36" customWidth="1"/>
    <col min="5638" max="5638" width="4.25" style="36" customWidth="1"/>
    <col min="5639" max="5885" width="8.75" style="36"/>
    <col min="5886" max="5886" width="5.75" style="36" customWidth="1"/>
    <col min="5887" max="5887" width="3.875" style="36" customWidth="1"/>
    <col min="5888" max="5888" width="4" style="36" customWidth="1"/>
    <col min="5889" max="5889" width="14.125" style="36" customWidth="1"/>
    <col min="5890" max="5890" width="8" style="36" customWidth="1"/>
    <col min="5891" max="5893" width="18.25" style="36" customWidth="1"/>
    <col min="5894" max="5894" width="4.25" style="36" customWidth="1"/>
    <col min="5895" max="6141" width="8.75" style="36"/>
    <col min="6142" max="6142" width="5.75" style="36" customWidth="1"/>
    <col min="6143" max="6143" width="3.875" style="36" customWidth="1"/>
    <col min="6144" max="6144" width="4" style="36" customWidth="1"/>
    <col min="6145" max="6145" width="14.125" style="36" customWidth="1"/>
    <col min="6146" max="6146" width="8" style="36" customWidth="1"/>
    <col min="6147" max="6149" width="18.25" style="36" customWidth="1"/>
    <col min="6150" max="6150" width="4.25" style="36" customWidth="1"/>
    <col min="6151" max="6397" width="8.75" style="36"/>
    <col min="6398" max="6398" width="5.75" style="36" customWidth="1"/>
    <col min="6399" max="6399" width="3.875" style="36" customWidth="1"/>
    <col min="6400" max="6400" width="4" style="36" customWidth="1"/>
    <col min="6401" max="6401" width="14.125" style="36" customWidth="1"/>
    <col min="6402" max="6402" width="8" style="36" customWidth="1"/>
    <col min="6403" max="6405" width="18.25" style="36" customWidth="1"/>
    <col min="6406" max="6406" width="4.25" style="36" customWidth="1"/>
    <col min="6407" max="6653" width="8.75" style="36"/>
    <col min="6654" max="6654" width="5.75" style="36" customWidth="1"/>
    <col min="6655" max="6655" width="3.875" style="36" customWidth="1"/>
    <col min="6656" max="6656" width="4" style="36" customWidth="1"/>
    <col min="6657" max="6657" width="14.125" style="36" customWidth="1"/>
    <col min="6658" max="6658" width="8" style="36" customWidth="1"/>
    <col min="6659" max="6661" width="18.25" style="36" customWidth="1"/>
    <col min="6662" max="6662" width="4.25" style="36" customWidth="1"/>
    <col min="6663" max="6909" width="8.75" style="36"/>
    <col min="6910" max="6910" width="5.75" style="36" customWidth="1"/>
    <col min="6911" max="6911" width="3.875" style="36" customWidth="1"/>
    <col min="6912" max="6912" width="4" style="36" customWidth="1"/>
    <col min="6913" max="6913" width="14.125" style="36" customWidth="1"/>
    <col min="6914" max="6914" width="8" style="36" customWidth="1"/>
    <col min="6915" max="6917" width="18.25" style="36" customWidth="1"/>
    <col min="6918" max="6918" width="4.25" style="36" customWidth="1"/>
    <col min="6919" max="7165" width="8.75" style="36"/>
    <col min="7166" max="7166" width="5.75" style="36" customWidth="1"/>
    <col min="7167" max="7167" width="3.875" style="36" customWidth="1"/>
    <col min="7168" max="7168" width="4" style="36" customWidth="1"/>
    <col min="7169" max="7169" width="14.125" style="36" customWidth="1"/>
    <col min="7170" max="7170" width="8" style="36" customWidth="1"/>
    <col min="7171" max="7173" width="18.25" style="36" customWidth="1"/>
    <col min="7174" max="7174" width="4.25" style="36" customWidth="1"/>
    <col min="7175" max="7421" width="8.75" style="36"/>
    <col min="7422" max="7422" width="5.75" style="36" customWidth="1"/>
    <col min="7423" max="7423" width="3.875" style="36" customWidth="1"/>
    <col min="7424" max="7424" width="4" style="36" customWidth="1"/>
    <col min="7425" max="7425" width="14.125" style="36" customWidth="1"/>
    <col min="7426" max="7426" width="8" style="36" customWidth="1"/>
    <col min="7427" max="7429" width="18.25" style="36" customWidth="1"/>
    <col min="7430" max="7430" width="4.25" style="36" customWidth="1"/>
    <col min="7431" max="7677" width="8.75" style="36"/>
    <col min="7678" max="7678" width="5.75" style="36" customWidth="1"/>
    <col min="7679" max="7679" width="3.875" style="36" customWidth="1"/>
    <col min="7680" max="7680" width="4" style="36" customWidth="1"/>
    <col min="7681" max="7681" width="14.125" style="36" customWidth="1"/>
    <col min="7682" max="7682" width="8" style="36" customWidth="1"/>
    <col min="7683" max="7685" width="18.25" style="36" customWidth="1"/>
    <col min="7686" max="7686" width="4.25" style="36" customWidth="1"/>
    <col min="7687" max="7933" width="8.75" style="36"/>
    <col min="7934" max="7934" width="5.75" style="36" customWidth="1"/>
    <col min="7935" max="7935" width="3.875" style="36" customWidth="1"/>
    <col min="7936" max="7936" width="4" style="36" customWidth="1"/>
    <col min="7937" max="7937" width="14.125" style="36" customWidth="1"/>
    <col min="7938" max="7938" width="8" style="36" customWidth="1"/>
    <col min="7939" max="7941" width="18.25" style="36" customWidth="1"/>
    <col min="7942" max="7942" width="4.25" style="36" customWidth="1"/>
    <col min="7943" max="8189" width="8.75" style="36"/>
    <col min="8190" max="8190" width="5.75" style="36" customWidth="1"/>
    <col min="8191" max="8191" width="3.875" style="36" customWidth="1"/>
    <col min="8192" max="8192" width="4" style="36" customWidth="1"/>
    <col min="8193" max="8193" width="14.125" style="36" customWidth="1"/>
    <col min="8194" max="8194" width="8" style="36" customWidth="1"/>
    <col min="8195" max="8197" width="18.25" style="36" customWidth="1"/>
    <col min="8198" max="8198" width="4.25" style="36" customWidth="1"/>
    <col min="8199" max="8445" width="8.75" style="36"/>
    <col min="8446" max="8446" width="5.75" style="36" customWidth="1"/>
    <col min="8447" max="8447" width="3.875" style="36" customWidth="1"/>
    <col min="8448" max="8448" width="4" style="36" customWidth="1"/>
    <col min="8449" max="8449" width="14.125" style="36" customWidth="1"/>
    <col min="8450" max="8450" width="8" style="36" customWidth="1"/>
    <col min="8451" max="8453" width="18.25" style="36" customWidth="1"/>
    <col min="8454" max="8454" width="4.25" style="36" customWidth="1"/>
    <col min="8455" max="8701" width="8.75" style="36"/>
    <col min="8702" max="8702" width="5.75" style="36" customWidth="1"/>
    <col min="8703" max="8703" width="3.875" style="36" customWidth="1"/>
    <col min="8704" max="8704" width="4" style="36" customWidth="1"/>
    <col min="8705" max="8705" width="14.125" style="36" customWidth="1"/>
    <col min="8706" max="8706" width="8" style="36" customWidth="1"/>
    <col min="8707" max="8709" width="18.25" style="36" customWidth="1"/>
    <col min="8710" max="8710" width="4.25" style="36" customWidth="1"/>
    <col min="8711" max="8957" width="8.75" style="36"/>
    <col min="8958" max="8958" width="5.75" style="36" customWidth="1"/>
    <col min="8959" max="8959" width="3.875" style="36" customWidth="1"/>
    <col min="8960" max="8960" width="4" style="36" customWidth="1"/>
    <col min="8961" max="8961" width="14.125" style="36" customWidth="1"/>
    <col min="8962" max="8962" width="8" style="36" customWidth="1"/>
    <col min="8963" max="8965" width="18.25" style="36" customWidth="1"/>
    <col min="8966" max="8966" width="4.25" style="36" customWidth="1"/>
    <col min="8967" max="9213" width="8.75" style="36"/>
    <col min="9214" max="9214" width="5.75" style="36" customWidth="1"/>
    <col min="9215" max="9215" width="3.875" style="36" customWidth="1"/>
    <col min="9216" max="9216" width="4" style="36" customWidth="1"/>
    <col min="9217" max="9217" width="14.125" style="36" customWidth="1"/>
    <col min="9218" max="9218" width="8" style="36" customWidth="1"/>
    <col min="9219" max="9221" width="18.25" style="36" customWidth="1"/>
    <col min="9222" max="9222" width="4.25" style="36" customWidth="1"/>
    <col min="9223" max="9469" width="8.75" style="36"/>
    <col min="9470" max="9470" width="5.75" style="36" customWidth="1"/>
    <col min="9471" max="9471" width="3.875" style="36" customWidth="1"/>
    <col min="9472" max="9472" width="4" style="36" customWidth="1"/>
    <col min="9473" max="9473" width="14.125" style="36" customWidth="1"/>
    <col min="9474" max="9474" width="8" style="36" customWidth="1"/>
    <col min="9475" max="9477" width="18.25" style="36" customWidth="1"/>
    <col min="9478" max="9478" width="4.25" style="36" customWidth="1"/>
    <col min="9479" max="9725" width="8.75" style="36"/>
    <col min="9726" max="9726" width="5.75" style="36" customWidth="1"/>
    <col min="9727" max="9727" width="3.875" style="36" customWidth="1"/>
    <col min="9728" max="9728" width="4" style="36" customWidth="1"/>
    <col min="9729" max="9729" width="14.125" style="36" customWidth="1"/>
    <col min="9730" max="9730" width="8" style="36" customWidth="1"/>
    <col min="9731" max="9733" width="18.25" style="36" customWidth="1"/>
    <col min="9734" max="9734" width="4.25" style="36" customWidth="1"/>
    <col min="9735" max="9981" width="8.75" style="36"/>
    <col min="9982" max="9982" width="5.75" style="36" customWidth="1"/>
    <col min="9983" max="9983" width="3.875" style="36" customWidth="1"/>
    <col min="9984" max="9984" width="4" style="36" customWidth="1"/>
    <col min="9985" max="9985" width="14.125" style="36" customWidth="1"/>
    <col min="9986" max="9986" width="8" style="36" customWidth="1"/>
    <col min="9987" max="9989" width="18.25" style="36" customWidth="1"/>
    <col min="9990" max="9990" width="4.25" style="36" customWidth="1"/>
    <col min="9991" max="10237" width="8.75" style="36"/>
    <col min="10238" max="10238" width="5.75" style="36" customWidth="1"/>
    <col min="10239" max="10239" width="3.875" style="36" customWidth="1"/>
    <col min="10240" max="10240" width="4" style="36" customWidth="1"/>
    <col min="10241" max="10241" width="14.125" style="36" customWidth="1"/>
    <col min="10242" max="10242" width="8" style="36" customWidth="1"/>
    <col min="10243" max="10245" width="18.25" style="36" customWidth="1"/>
    <col min="10246" max="10246" width="4.25" style="36" customWidth="1"/>
    <col min="10247" max="10493" width="8.75" style="36"/>
    <col min="10494" max="10494" width="5.75" style="36" customWidth="1"/>
    <col min="10495" max="10495" width="3.875" style="36" customWidth="1"/>
    <col min="10496" max="10496" width="4" style="36" customWidth="1"/>
    <col min="10497" max="10497" width="14.125" style="36" customWidth="1"/>
    <col min="10498" max="10498" width="8" style="36" customWidth="1"/>
    <col min="10499" max="10501" width="18.25" style="36" customWidth="1"/>
    <col min="10502" max="10502" width="4.25" style="36" customWidth="1"/>
    <col min="10503" max="10749" width="8.75" style="36"/>
    <col min="10750" max="10750" width="5.75" style="36" customWidth="1"/>
    <col min="10751" max="10751" width="3.875" style="36" customWidth="1"/>
    <col min="10752" max="10752" width="4" style="36" customWidth="1"/>
    <col min="10753" max="10753" width="14.125" style="36" customWidth="1"/>
    <col min="10754" max="10754" width="8" style="36" customWidth="1"/>
    <col min="10755" max="10757" width="18.25" style="36" customWidth="1"/>
    <col min="10758" max="10758" width="4.25" style="36" customWidth="1"/>
    <col min="10759" max="11005" width="8.75" style="36"/>
    <col min="11006" max="11006" width="5.75" style="36" customWidth="1"/>
    <col min="11007" max="11007" width="3.875" style="36" customWidth="1"/>
    <col min="11008" max="11008" width="4" style="36" customWidth="1"/>
    <col min="11009" max="11009" width="14.125" style="36" customWidth="1"/>
    <col min="11010" max="11010" width="8" style="36" customWidth="1"/>
    <col min="11011" max="11013" width="18.25" style="36" customWidth="1"/>
    <col min="11014" max="11014" width="4.25" style="36" customWidth="1"/>
    <col min="11015" max="11261" width="8.75" style="36"/>
    <col min="11262" max="11262" width="5.75" style="36" customWidth="1"/>
    <col min="11263" max="11263" width="3.875" style="36" customWidth="1"/>
    <col min="11264" max="11264" width="4" style="36" customWidth="1"/>
    <col min="11265" max="11265" width="14.125" style="36" customWidth="1"/>
    <col min="11266" max="11266" width="8" style="36" customWidth="1"/>
    <col min="11267" max="11269" width="18.25" style="36" customWidth="1"/>
    <col min="11270" max="11270" width="4.25" style="36" customWidth="1"/>
    <col min="11271" max="11517" width="8.75" style="36"/>
    <col min="11518" max="11518" width="5.75" style="36" customWidth="1"/>
    <col min="11519" max="11519" width="3.875" style="36" customWidth="1"/>
    <col min="11520" max="11520" width="4" style="36" customWidth="1"/>
    <col min="11521" max="11521" width="14.125" style="36" customWidth="1"/>
    <col min="11522" max="11522" width="8" style="36" customWidth="1"/>
    <col min="11523" max="11525" width="18.25" style="36" customWidth="1"/>
    <col min="11526" max="11526" width="4.25" style="36" customWidth="1"/>
    <col min="11527" max="11773" width="8.75" style="36"/>
    <col min="11774" max="11774" width="5.75" style="36" customWidth="1"/>
    <col min="11775" max="11775" width="3.875" style="36" customWidth="1"/>
    <col min="11776" max="11776" width="4" style="36" customWidth="1"/>
    <col min="11777" max="11777" width="14.125" style="36" customWidth="1"/>
    <col min="11778" max="11778" width="8" style="36" customWidth="1"/>
    <col min="11779" max="11781" width="18.25" style="36" customWidth="1"/>
    <col min="11782" max="11782" width="4.25" style="36" customWidth="1"/>
    <col min="11783" max="12029" width="8.75" style="36"/>
    <col min="12030" max="12030" width="5.75" style="36" customWidth="1"/>
    <col min="12031" max="12031" width="3.875" style="36" customWidth="1"/>
    <col min="12032" max="12032" width="4" style="36" customWidth="1"/>
    <col min="12033" max="12033" width="14.125" style="36" customWidth="1"/>
    <col min="12034" max="12034" width="8" style="36" customWidth="1"/>
    <col min="12035" max="12037" width="18.25" style="36" customWidth="1"/>
    <col min="12038" max="12038" width="4.25" style="36" customWidth="1"/>
    <col min="12039" max="12285" width="8.75" style="36"/>
    <col min="12286" max="12286" width="5.75" style="36" customWidth="1"/>
    <col min="12287" max="12287" width="3.875" style="36" customWidth="1"/>
    <col min="12288" max="12288" width="4" style="36" customWidth="1"/>
    <col min="12289" max="12289" width="14.125" style="36" customWidth="1"/>
    <col min="12290" max="12290" width="8" style="36" customWidth="1"/>
    <col min="12291" max="12293" width="18.25" style="36" customWidth="1"/>
    <col min="12294" max="12294" width="4.25" style="36" customWidth="1"/>
    <col min="12295" max="12541" width="8.75" style="36"/>
    <col min="12542" max="12542" width="5.75" style="36" customWidth="1"/>
    <col min="12543" max="12543" width="3.875" style="36" customWidth="1"/>
    <col min="12544" max="12544" width="4" style="36" customWidth="1"/>
    <col min="12545" max="12545" width="14.125" style="36" customWidth="1"/>
    <col min="12546" max="12546" width="8" style="36" customWidth="1"/>
    <col min="12547" max="12549" width="18.25" style="36" customWidth="1"/>
    <col min="12550" max="12550" width="4.25" style="36" customWidth="1"/>
    <col min="12551" max="12797" width="8.75" style="36"/>
    <col min="12798" max="12798" width="5.75" style="36" customWidth="1"/>
    <col min="12799" max="12799" width="3.875" style="36" customWidth="1"/>
    <col min="12800" max="12800" width="4" style="36" customWidth="1"/>
    <col min="12801" max="12801" width="14.125" style="36" customWidth="1"/>
    <col min="12802" max="12802" width="8" style="36" customWidth="1"/>
    <col min="12803" max="12805" width="18.25" style="36" customWidth="1"/>
    <col min="12806" max="12806" width="4.25" style="36" customWidth="1"/>
    <col min="12807" max="13053" width="8.75" style="36"/>
    <col min="13054" max="13054" width="5.75" style="36" customWidth="1"/>
    <col min="13055" max="13055" width="3.875" style="36" customWidth="1"/>
    <col min="13056" max="13056" width="4" style="36" customWidth="1"/>
    <col min="13057" max="13057" width="14.125" style="36" customWidth="1"/>
    <col min="13058" max="13058" width="8" style="36" customWidth="1"/>
    <col min="13059" max="13061" width="18.25" style="36" customWidth="1"/>
    <col min="13062" max="13062" width="4.25" style="36" customWidth="1"/>
    <col min="13063" max="13309" width="8.75" style="36"/>
    <col min="13310" max="13310" width="5.75" style="36" customWidth="1"/>
    <col min="13311" max="13311" width="3.875" style="36" customWidth="1"/>
    <col min="13312" max="13312" width="4" style="36" customWidth="1"/>
    <col min="13313" max="13313" width="14.125" style="36" customWidth="1"/>
    <col min="13314" max="13314" width="8" style="36" customWidth="1"/>
    <col min="13315" max="13317" width="18.25" style="36" customWidth="1"/>
    <col min="13318" max="13318" width="4.25" style="36" customWidth="1"/>
    <col min="13319" max="13565" width="8.75" style="36"/>
    <col min="13566" max="13566" width="5.75" style="36" customWidth="1"/>
    <col min="13567" max="13567" width="3.875" style="36" customWidth="1"/>
    <col min="13568" max="13568" width="4" style="36" customWidth="1"/>
    <col min="13569" max="13569" width="14.125" style="36" customWidth="1"/>
    <col min="13570" max="13570" width="8" style="36" customWidth="1"/>
    <col min="13571" max="13573" width="18.25" style="36" customWidth="1"/>
    <col min="13574" max="13574" width="4.25" style="36" customWidth="1"/>
    <col min="13575" max="13821" width="8.75" style="36"/>
    <col min="13822" max="13822" width="5.75" style="36" customWidth="1"/>
    <col min="13823" max="13823" width="3.875" style="36" customWidth="1"/>
    <col min="13824" max="13824" width="4" style="36" customWidth="1"/>
    <col min="13825" max="13825" width="14.125" style="36" customWidth="1"/>
    <col min="13826" max="13826" width="8" style="36" customWidth="1"/>
    <col min="13827" max="13829" width="18.25" style="36" customWidth="1"/>
    <col min="13830" max="13830" width="4.25" style="36" customWidth="1"/>
    <col min="13831" max="14077" width="8.75" style="36"/>
    <col min="14078" max="14078" width="5.75" style="36" customWidth="1"/>
    <col min="14079" max="14079" width="3.875" style="36" customWidth="1"/>
    <col min="14080" max="14080" width="4" style="36" customWidth="1"/>
    <col min="14081" max="14081" width="14.125" style="36" customWidth="1"/>
    <col min="14082" max="14082" width="8" style="36" customWidth="1"/>
    <col min="14083" max="14085" width="18.25" style="36" customWidth="1"/>
    <col min="14086" max="14086" width="4.25" style="36" customWidth="1"/>
    <col min="14087" max="14333" width="8.75" style="36"/>
    <col min="14334" max="14334" width="5.75" style="36" customWidth="1"/>
    <col min="14335" max="14335" width="3.875" style="36" customWidth="1"/>
    <col min="14336" max="14336" width="4" style="36" customWidth="1"/>
    <col min="14337" max="14337" width="14.125" style="36" customWidth="1"/>
    <col min="14338" max="14338" width="8" style="36" customWidth="1"/>
    <col min="14339" max="14341" width="18.25" style="36" customWidth="1"/>
    <col min="14342" max="14342" width="4.25" style="36" customWidth="1"/>
    <col min="14343" max="14589" width="8.75" style="36"/>
    <col min="14590" max="14590" width="5.75" style="36" customWidth="1"/>
    <col min="14591" max="14591" width="3.875" style="36" customWidth="1"/>
    <col min="14592" max="14592" width="4" style="36" customWidth="1"/>
    <col min="14593" max="14593" width="14.125" style="36" customWidth="1"/>
    <col min="14594" max="14594" width="8" style="36" customWidth="1"/>
    <col min="14595" max="14597" width="18.25" style="36" customWidth="1"/>
    <col min="14598" max="14598" width="4.25" style="36" customWidth="1"/>
    <col min="14599" max="14845" width="8.75" style="36"/>
    <col min="14846" max="14846" width="5.75" style="36" customWidth="1"/>
    <col min="14847" max="14847" width="3.875" style="36" customWidth="1"/>
    <col min="14848" max="14848" width="4" style="36" customWidth="1"/>
    <col min="14849" max="14849" width="14.125" style="36" customWidth="1"/>
    <col min="14850" max="14850" width="8" style="36" customWidth="1"/>
    <col min="14851" max="14853" width="18.25" style="36" customWidth="1"/>
    <col min="14854" max="14854" width="4.25" style="36" customWidth="1"/>
    <col min="14855" max="15101" width="8.75" style="36"/>
    <col min="15102" max="15102" width="5.75" style="36" customWidth="1"/>
    <col min="15103" max="15103" width="3.875" style="36" customWidth="1"/>
    <col min="15104" max="15104" width="4" style="36" customWidth="1"/>
    <col min="15105" max="15105" width="14.125" style="36" customWidth="1"/>
    <col min="15106" max="15106" width="8" style="36" customWidth="1"/>
    <col min="15107" max="15109" width="18.25" style="36" customWidth="1"/>
    <col min="15110" max="15110" width="4.25" style="36" customWidth="1"/>
    <col min="15111" max="15357" width="8.75" style="36"/>
    <col min="15358" max="15358" width="5.75" style="36" customWidth="1"/>
    <col min="15359" max="15359" width="3.875" style="36" customWidth="1"/>
    <col min="15360" max="15360" width="4" style="36" customWidth="1"/>
    <col min="15361" max="15361" width="14.125" style="36" customWidth="1"/>
    <col min="15362" max="15362" width="8" style="36" customWidth="1"/>
    <col min="15363" max="15365" width="18.25" style="36" customWidth="1"/>
    <col min="15366" max="15366" width="4.25" style="36" customWidth="1"/>
    <col min="15367" max="15613" width="8.75" style="36"/>
    <col min="15614" max="15614" width="5.75" style="36" customWidth="1"/>
    <col min="15615" max="15615" width="3.875" style="36" customWidth="1"/>
    <col min="15616" max="15616" width="4" style="36" customWidth="1"/>
    <col min="15617" max="15617" width="14.125" style="36" customWidth="1"/>
    <col min="15618" max="15618" width="8" style="36" customWidth="1"/>
    <col min="15619" max="15621" width="18.25" style="36" customWidth="1"/>
    <col min="15622" max="15622" width="4.25" style="36" customWidth="1"/>
    <col min="15623" max="15869" width="8.75" style="36"/>
    <col min="15870" max="15870" width="5.75" style="36" customWidth="1"/>
    <col min="15871" max="15871" width="3.875" style="36" customWidth="1"/>
    <col min="15872" max="15872" width="4" style="36" customWidth="1"/>
    <col min="15873" max="15873" width="14.125" style="36" customWidth="1"/>
    <col min="15874" max="15874" width="8" style="36" customWidth="1"/>
    <col min="15875" max="15877" width="18.25" style="36" customWidth="1"/>
    <col min="15878" max="15878" width="4.25" style="36" customWidth="1"/>
    <col min="15879" max="16125" width="8.75" style="36"/>
    <col min="16126" max="16126" width="5.75" style="36" customWidth="1"/>
    <col min="16127" max="16127" width="3.875" style="36" customWidth="1"/>
    <col min="16128" max="16128" width="4" style="36" customWidth="1"/>
    <col min="16129" max="16129" width="14.125" style="36" customWidth="1"/>
    <col min="16130" max="16130" width="8" style="36" customWidth="1"/>
    <col min="16131" max="16133" width="18.25" style="36" customWidth="1"/>
    <col min="16134" max="16134" width="4.25" style="36" customWidth="1"/>
    <col min="16135" max="16384" width="8.75" style="36"/>
  </cols>
  <sheetData>
    <row r="3" spans="2:9" x14ac:dyDescent="0.4">
      <c r="C3" s="114" t="s">
        <v>510</v>
      </c>
    </row>
    <row r="4" spans="2:9" ht="9.75" customHeight="1" x14ac:dyDescent="0.4"/>
    <row r="5" spans="2:9" x14ac:dyDescent="0.4">
      <c r="C5" s="114" t="s">
        <v>208</v>
      </c>
    </row>
    <row r="6" spans="2:9" ht="15" thickBot="1" x14ac:dyDescent="0.45">
      <c r="B6" s="144"/>
      <c r="C6" s="136"/>
      <c r="D6" s="136"/>
      <c r="E6" s="136"/>
      <c r="F6" s="135"/>
      <c r="G6" s="135"/>
      <c r="H6" s="134" t="s">
        <v>181</v>
      </c>
    </row>
    <row r="7" spans="2:9" s="148" customFormat="1" ht="21" customHeight="1" x14ac:dyDescent="0.4">
      <c r="B7" s="151"/>
      <c r="C7" s="133"/>
      <c r="D7" s="132"/>
      <c r="E7" s="131"/>
      <c r="F7" s="231"/>
      <c r="G7" s="456" t="s">
        <v>180</v>
      </c>
      <c r="H7" s="457"/>
      <c r="I7" s="149"/>
    </row>
    <row r="8" spans="2:9" s="148" customFormat="1" ht="21" customHeight="1" x14ac:dyDescent="0.4">
      <c r="B8" s="151"/>
      <c r="C8" s="458" t="s">
        <v>207</v>
      </c>
      <c r="D8" s="459"/>
      <c r="E8" s="152" t="s">
        <v>206</v>
      </c>
      <c r="F8" s="232" t="s">
        <v>178</v>
      </c>
      <c r="G8" s="129" t="s">
        <v>177</v>
      </c>
      <c r="H8" s="128" t="s">
        <v>176</v>
      </c>
      <c r="I8" s="149"/>
    </row>
    <row r="9" spans="2:9" s="148" customFormat="1" ht="21" customHeight="1" x14ac:dyDescent="0.4">
      <c r="B9" s="151"/>
      <c r="C9" s="127"/>
      <c r="D9" s="126"/>
      <c r="E9" s="125"/>
      <c r="F9" s="150"/>
      <c r="G9" s="123"/>
      <c r="H9" s="122"/>
      <c r="I9" s="149"/>
    </row>
    <row r="10" spans="2:9" ht="21" customHeight="1" x14ac:dyDescent="0.4">
      <c r="B10" s="144"/>
      <c r="C10" s="462" t="s">
        <v>205</v>
      </c>
      <c r="D10" s="463"/>
      <c r="E10" s="292">
        <v>46</v>
      </c>
      <c r="F10" s="140">
        <f t="shared" ref="F10:F27" si="0">G10+H10</f>
        <v>5194</v>
      </c>
      <c r="G10" s="292">
        <v>5177</v>
      </c>
      <c r="H10" s="293">
        <v>17</v>
      </c>
      <c r="I10" s="137"/>
    </row>
    <row r="11" spans="2:9" ht="21" customHeight="1" x14ac:dyDescent="0.4">
      <c r="B11" s="144"/>
      <c r="C11" s="462" t="s">
        <v>204</v>
      </c>
      <c r="D11" s="463"/>
      <c r="E11" s="292">
        <v>94</v>
      </c>
      <c r="F11" s="140">
        <f t="shared" si="0"/>
        <v>9088</v>
      </c>
      <c r="G11" s="292">
        <v>1791</v>
      </c>
      <c r="H11" s="293">
        <v>7297</v>
      </c>
      <c r="I11" s="137"/>
    </row>
    <row r="12" spans="2:9" ht="21" customHeight="1" x14ac:dyDescent="0.4">
      <c r="B12" s="144"/>
      <c r="C12" s="462" t="s">
        <v>203</v>
      </c>
      <c r="D12" s="463"/>
      <c r="E12" s="292">
        <v>14</v>
      </c>
      <c r="F12" s="140">
        <f t="shared" si="0"/>
        <v>1075</v>
      </c>
      <c r="G12" s="292">
        <v>1022</v>
      </c>
      <c r="H12" s="293">
        <v>53</v>
      </c>
      <c r="I12" s="137"/>
    </row>
    <row r="13" spans="2:9" ht="21" customHeight="1" x14ac:dyDescent="0.4">
      <c r="B13" s="144"/>
      <c r="C13" s="462" t="s">
        <v>202</v>
      </c>
      <c r="D13" s="463"/>
      <c r="E13" s="292">
        <v>1</v>
      </c>
      <c r="F13" s="140">
        <f t="shared" si="0"/>
        <v>16</v>
      </c>
      <c r="G13" s="292">
        <v>16</v>
      </c>
      <c r="H13" s="293">
        <v>0</v>
      </c>
      <c r="I13" s="137"/>
    </row>
    <row r="14" spans="2:9" ht="21" customHeight="1" x14ac:dyDescent="0.4">
      <c r="B14" s="144"/>
      <c r="C14" s="462" t="s">
        <v>201</v>
      </c>
      <c r="D14" s="463"/>
      <c r="E14" s="292">
        <v>13</v>
      </c>
      <c r="F14" s="140">
        <f t="shared" si="0"/>
        <v>295</v>
      </c>
      <c r="G14" s="292">
        <v>209</v>
      </c>
      <c r="H14" s="293">
        <v>86</v>
      </c>
      <c r="I14" s="137"/>
    </row>
    <row r="15" spans="2:9" ht="21" customHeight="1" x14ac:dyDescent="0.4">
      <c r="B15" s="144"/>
      <c r="C15" s="147" t="s">
        <v>200</v>
      </c>
      <c r="D15" s="145" t="s">
        <v>199</v>
      </c>
      <c r="E15" s="292">
        <v>3</v>
      </c>
      <c r="F15" s="140">
        <f t="shared" si="0"/>
        <v>209</v>
      </c>
      <c r="G15" s="292">
        <v>209</v>
      </c>
      <c r="H15" s="293">
        <v>0</v>
      </c>
      <c r="I15" s="137"/>
    </row>
    <row r="16" spans="2:9" ht="21" customHeight="1" x14ac:dyDescent="0.4">
      <c r="B16" s="144"/>
      <c r="C16" s="146" t="s">
        <v>198</v>
      </c>
      <c r="D16" s="145" t="s">
        <v>197</v>
      </c>
      <c r="E16" s="292">
        <v>10</v>
      </c>
      <c r="F16" s="140">
        <f t="shared" si="0"/>
        <v>86</v>
      </c>
      <c r="G16" s="292">
        <v>0</v>
      </c>
      <c r="H16" s="293">
        <v>86</v>
      </c>
      <c r="I16" s="137"/>
    </row>
    <row r="17" spans="2:9" ht="21" customHeight="1" x14ac:dyDescent="0.4">
      <c r="B17" s="144"/>
      <c r="C17" s="462" t="s">
        <v>196</v>
      </c>
      <c r="D17" s="463"/>
      <c r="E17" s="292">
        <v>6</v>
      </c>
      <c r="F17" s="140">
        <f t="shared" si="0"/>
        <v>1223</v>
      </c>
      <c r="G17" s="292">
        <v>871</v>
      </c>
      <c r="H17" s="293">
        <v>352</v>
      </c>
      <c r="I17" s="137"/>
    </row>
    <row r="18" spans="2:9" ht="21" customHeight="1" x14ac:dyDescent="0.4">
      <c r="B18" s="144"/>
      <c r="C18" s="462" t="s">
        <v>195</v>
      </c>
      <c r="D18" s="463"/>
      <c r="E18" s="292">
        <v>43</v>
      </c>
      <c r="F18" s="140">
        <f t="shared" si="0"/>
        <v>3723</v>
      </c>
      <c r="G18" s="292">
        <v>3368</v>
      </c>
      <c r="H18" s="293">
        <v>355</v>
      </c>
      <c r="I18" s="137"/>
    </row>
    <row r="19" spans="2:9" ht="21" customHeight="1" x14ac:dyDescent="0.4">
      <c r="C19" s="143"/>
      <c r="D19" s="141" t="s">
        <v>194</v>
      </c>
      <c r="E19" s="292">
        <v>14</v>
      </c>
      <c r="F19" s="140">
        <f t="shared" si="0"/>
        <v>849</v>
      </c>
      <c r="G19" s="292">
        <v>809</v>
      </c>
      <c r="H19" s="293">
        <v>40</v>
      </c>
      <c r="I19" s="137"/>
    </row>
    <row r="20" spans="2:9" ht="21" customHeight="1" x14ac:dyDescent="0.4">
      <c r="C20" s="143"/>
      <c r="D20" s="141" t="s">
        <v>193</v>
      </c>
      <c r="E20" s="292">
        <v>1</v>
      </c>
      <c r="F20" s="140">
        <f t="shared" si="0"/>
        <v>129</v>
      </c>
      <c r="G20" s="292">
        <v>0</v>
      </c>
      <c r="H20" s="293">
        <v>129</v>
      </c>
      <c r="I20" s="137"/>
    </row>
    <row r="21" spans="2:9" ht="21" customHeight="1" x14ac:dyDescent="0.4">
      <c r="C21" s="143" t="s">
        <v>192</v>
      </c>
      <c r="D21" s="141" t="s">
        <v>191</v>
      </c>
      <c r="E21" s="292">
        <v>7</v>
      </c>
      <c r="F21" s="140">
        <f t="shared" si="0"/>
        <v>1041</v>
      </c>
      <c r="G21" s="292">
        <v>1041</v>
      </c>
      <c r="H21" s="293">
        <v>0</v>
      </c>
      <c r="I21" s="137"/>
    </row>
    <row r="22" spans="2:9" ht="21" customHeight="1" x14ac:dyDescent="0.4">
      <c r="C22" s="143"/>
      <c r="D22" s="141" t="s">
        <v>190</v>
      </c>
      <c r="E22" s="292">
        <v>0</v>
      </c>
      <c r="F22" s="140">
        <f t="shared" si="0"/>
        <v>0</v>
      </c>
      <c r="G22" s="292">
        <v>0</v>
      </c>
      <c r="H22" s="293">
        <v>0</v>
      </c>
      <c r="I22" s="137"/>
    </row>
    <row r="23" spans="2:9" ht="21" customHeight="1" x14ac:dyDescent="0.4">
      <c r="C23" s="143"/>
      <c r="D23" s="141" t="s">
        <v>189</v>
      </c>
      <c r="E23" s="292">
        <v>0</v>
      </c>
      <c r="F23" s="140">
        <f t="shared" si="0"/>
        <v>0</v>
      </c>
      <c r="G23" s="292">
        <v>0</v>
      </c>
      <c r="H23" s="293">
        <v>0</v>
      </c>
      <c r="I23" s="137"/>
    </row>
    <row r="24" spans="2:9" ht="21" customHeight="1" x14ac:dyDescent="0.4">
      <c r="C24" s="143"/>
      <c r="D24" s="141" t="s">
        <v>188</v>
      </c>
      <c r="E24" s="292">
        <v>5</v>
      </c>
      <c r="F24" s="140">
        <f t="shared" si="0"/>
        <v>229</v>
      </c>
      <c r="G24" s="292">
        <v>133</v>
      </c>
      <c r="H24" s="293">
        <v>96</v>
      </c>
      <c r="I24" s="137"/>
    </row>
    <row r="25" spans="2:9" ht="21" customHeight="1" x14ac:dyDescent="0.4">
      <c r="C25" s="143" t="s">
        <v>187</v>
      </c>
      <c r="D25" s="141" t="s">
        <v>186</v>
      </c>
      <c r="E25" s="292">
        <v>4</v>
      </c>
      <c r="F25" s="140">
        <f t="shared" si="0"/>
        <v>90</v>
      </c>
      <c r="G25" s="292">
        <v>0</v>
      </c>
      <c r="H25" s="293">
        <v>90</v>
      </c>
      <c r="I25" s="137"/>
    </row>
    <row r="26" spans="2:9" ht="21" customHeight="1" x14ac:dyDescent="0.4">
      <c r="C26" s="143"/>
      <c r="D26" s="141" t="s">
        <v>185</v>
      </c>
      <c r="E26" s="292">
        <v>0</v>
      </c>
      <c r="F26" s="140">
        <f t="shared" si="0"/>
        <v>0</v>
      </c>
      <c r="G26" s="292">
        <v>0</v>
      </c>
      <c r="H26" s="293">
        <v>0</v>
      </c>
      <c r="I26" s="137"/>
    </row>
    <row r="27" spans="2:9" ht="21" customHeight="1" x14ac:dyDescent="0.4">
      <c r="C27" s="142"/>
      <c r="D27" s="141" t="s">
        <v>184</v>
      </c>
      <c r="E27" s="292">
        <v>12</v>
      </c>
      <c r="F27" s="140">
        <f t="shared" si="0"/>
        <v>1385</v>
      </c>
      <c r="G27" s="292">
        <v>1385</v>
      </c>
      <c r="H27" s="293">
        <v>0</v>
      </c>
      <c r="I27" s="137"/>
    </row>
    <row r="28" spans="2:9" ht="21" customHeight="1" thickBot="1" x14ac:dyDescent="0.45">
      <c r="C28" s="468" t="s">
        <v>183</v>
      </c>
      <c r="D28" s="469"/>
      <c r="E28" s="139">
        <f>SUM(E10:E14)+E17+E18</f>
        <v>217</v>
      </c>
      <c r="F28" s="139">
        <f>SUM(F10:F14)+F17+F18</f>
        <v>20614</v>
      </c>
      <c r="G28" s="139">
        <f>SUM(G10:G14)+G17+G18</f>
        <v>12454</v>
      </c>
      <c r="H28" s="138">
        <f>SUM(H10:H14)+H17+H18</f>
        <v>8160</v>
      </c>
      <c r="I28" s="137"/>
    </row>
    <row r="32" spans="2:9" x14ac:dyDescent="0.4">
      <c r="C32" s="114" t="s">
        <v>182</v>
      </c>
    </row>
    <row r="33" spans="3:8" ht="15" thickBot="1" x14ac:dyDescent="0.45">
      <c r="C33" s="136"/>
      <c r="D33" s="136"/>
      <c r="E33" s="136"/>
      <c r="F33" s="135"/>
      <c r="G33" s="135"/>
      <c r="H33" s="134" t="s">
        <v>181</v>
      </c>
    </row>
    <row r="34" spans="3:8" ht="21" customHeight="1" x14ac:dyDescent="0.4">
      <c r="C34" s="133"/>
      <c r="D34" s="132"/>
      <c r="E34" s="131"/>
      <c r="F34" s="130"/>
      <c r="G34" s="456" t="s">
        <v>180</v>
      </c>
      <c r="H34" s="457"/>
    </row>
    <row r="35" spans="3:8" ht="21" customHeight="1" x14ac:dyDescent="0.4">
      <c r="C35" s="458" t="s">
        <v>179</v>
      </c>
      <c r="D35" s="459"/>
      <c r="E35" s="460" t="s">
        <v>178</v>
      </c>
      <c r="F35" s="461"/>
      <c r="G35" s="129" t="s">
        <v>177</v>
      </c>
      <c r="H35" s="128" t="s">
        <v>176</v>
      </c>
    </row>
    <row r="36" spans="3:8" ht="21" customHeight="1" x14ac:dyDescent="0.4">
      <c r="C36" s="127"/>
      <c r="D36" s="126"/>
      <c r="E36" s="125"/>
      <c r="F36" s="124"/>
      <c r="G36" s="123"/>
      <c r="H36" s="122"/>
    </row>
    <row r="37" spans="3:8" ht="21" customHeight="1" x14ac:dyDescent="0.4">
      <c r="C37" s="464" t="s">
        <v>175</v>
      </c>
      <c r="D37" s="465"/>
      <c r="E37" s="120"/>
      <c r="F37" s="121">
        <f>SUM(F38:F40)</f>
        <v>20614</v>
      </c>
      <c r="G37" s="120">
        <f>SUM(G38:G40)</f>
        <v>12454</v>
      </c>
      <c r="H37" s="119">
        <f>SUM(H38:H40)</f>
        <v>8160</v>
      </c>
    </row>
    <row r="38" spans="3:8" ht="21" customHeight="1" x14ac:dyDescent="0.4">
      <c r="C38" s="462" t="s">
        <v>174</v>
      </c>
      <c r="D38" s="463"/>
      <c r="E38" s="118"/>
      <c r="F38" s="117">
        <f>G38+H38</f>
        <v>19297</v>
      </c>
      <c r="G38" s="294">
        <v>12435</v>
      </c>
      <c r="H38" s="295">
        <v>6862</v>
      </c>
    </row>
    <row r="39" spans="3:8" ht="21" customHeight="1" x14ac:dyDescent="0.4">
      <c r="C39" s="462" t="s">
        <v>173</v>
      </c>
      <c r="D39" s="463"/>
      <c r="E39" s="118"/>
      <c r="F39" s="117">
        <f>G39+H39</f>
        <v>965</v>
      </c>
      <c r="G39" s="294">
        <v>19</v>
      </c>
      <c r="H39" s="295">
        <v>946</v>
      </c>
    </row>
    <row r="40" spans="3:8" ht="21" customHeight="1" thickBot="1" x14ac:dyDescent="0.45">
      <c r="C40" s="466" t="s">
        <v>172</v>
      </c>
      <c r="D40" s="467"/>
      <c r="E40" s="116"/>
      <c r="F40" s="115">
        <f>G40+H40</f>
        <v>352</v>
      </c>
      <c r="G40" s="296">
        <v>0</v>
      </c>
      <c r="H40" s="297">
        <v>352</v>
      </c>
    </row>
  </sheetData>
  <sheetProtection selectLockedCells="1"/>
  <mergeCells count="17">
    <mergeCell ref="C37:D37"/>
    <mergeCell ref="C38:D38"/>
    <mergeCell ref="C39:D39"/>
    <mergeCell ref="C40:D40"/>
    <mergeCell ref="C14:D14"/>
    <mergeCell ref="C17:D17"/>
    <mergeCell ref="C18:D18"/>
    <mergeCell ref="C28:D28"/>
    <mergeCell ref="G34:H34"/>
    <mergeCell ref="C35:D35"/>
    <mergeCell ref="E35:F35"/>
    <mergeCell ref="G7:H7"/>
    <mergeCell ref="C8:D8"/>
    <mergeCell ref="C10:D10"/>
    <mergeCell ref="C11:D11"/>
    <mergeCell ref="C12:D12"/>
    <mergeCell ref="C13:D13"/>
  </mergeCells>
  <phoneticPr fontId="4"/>
  <printOptions horizontalCentered="1" verticalCentered="1"/>
  <pageMargins left="0.56000000000000005" right="0.59" top="0.52" bottom="0.98425196850393704" header="0.4" footer="0.51181102362204722"/>
  <pageSetup paperSize="9" scale="90"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AG82"/>
  <sheetViews>
    <sheetView view="pageBreakPreview" zoomScale="55" zoomScaleNormal="75" zoomScaleSheetLayoutView="55" workbookViewId="0">
      <pane xSplit="3" ySplit="8" topLeftCell="D48" activePane="bottomRight" state="frozen"/>
      <selection activeCell="H16" sqref="H16"/>
      <selection pane="topRight" activeCell="H16" sqref="H16"/>
      <selection pane="bottomLeft" activeCell="H16" sqref="H16"/>
      <selection pane="bottomRight" activeCell="F55" sqref="F55"/>
    </sheetView>
  </sheetViews>
  <sheetFormatPr defaultColWidth="8.125" defaultRowHeight="13.5" x14ac:dyDescent="0.4"/>
  <cols>
    <col min="1" max="1" width="3.625" style="37" customWidth="1"/>
    <col min="2" max="2" width="2.375" style="37" customWidth="1"/>
    <col min="3" max="3" width="22" style="155" customWidth="1"/>
    <col min="4" max="4" width="11.375" style="154" customWidth="1"/>
    <col min="5" max="6" width="11.375" style="37" customWidth="1"/>
    <col min="7" max="10" width="13.25" style="37" customWidth="1"/>
    <col min="11" max="11" width="11.375" style="37" customWidth="1"/>
    <col min="12" max="13" width="10.125" style="37" customWidth="1"/>
    <col min="14" max="14" width="13.25" style="37" customWidth="1"/>
    <col min="15" max="16" width="10.125" style="37" customWidth="1"/>
    <col min="17" max="19" width="13.25" style="37" customWidth="1"/>
    <col min="20" max="20" width="11.5" style="37" customWidth="1"/>
    <col min="21" max="23" width="13.25" style="37" customWidth="1"/>
    <col min="24" max="25" width="11.375" style="37" customWidth="1"/>
    <col min="26" max="26" width="13.25" style="37" customWidth="1"/>
    <col min="27" max="27" width="11.375" style="37" customWidth="1"/>
    <col min="28" max="28" width="14.25" style="37" customWidth="1"/>
    <col min="29" max="29" width="3.25" style="153" customWidth="1"/>
    <col min="30" max="30" width="0.875" style="37" customWidth="1"/>
    <col min="31" max="31" width="14.25" style="37" customWidth="1"/>
    <col min="32" max="32" width="12.375" style="37" customWidth="1"/>
    <col min="33" max="16384" width="8.125" style="37"/>
  </cols>
  <sheetData>
    <row r="2" spans="1:32" x14ac:dyDescent="0.4">
      <c r="D2" s="278">
        <v>330109</v>
      </c>
      <c r="E2" s="198">
        <v>330309</v>
      </c>
      <c r="F2" s="198">
        <v>330609</v>
      </c>
      <c r="G2" s="198">
        <v>330909</v>
      </c>
      <c r="H2" s="279">
        <v>331309</v>
      </c>
      <c r="I2" s="279">
        <v>331409</v>
      </c>
      <c r="J2" s="198">
        <v>332109</v>
      </c>
      <c r="K2" s="198">
        <v>333809</v>
      </c>
      <c r="L2" s="198">
        <v>333909</v>
      </c>
      <c r="M2" s="198">
        <v>334009</v>
      </c>
      <c r="N2" s="198">
        <v>334209</v>
      </c>
      <c r="O2" s="198">
        <v>334509</v>
      </c>
      <c r="P2" s="198">
        <v>334609</v>
      </c>
      <c r="Q2" s="198">
        <v>335209</v>
      </c>
      <c r="R2" s="198">
        <v>335309</v>
      </c>
      <c r="S2" s="198">
        <v>335409</v>
      </c>
      <c r="T2" s="198">
        <v>335509</v>
      </c>
      <c r="U2" s="198">
        <v>335609</v>
      </c>
      <c r="V2" s="198">
        <v>335709</v>
      </c>
      <c r="W2" s="198">
        <v>335809</v>
      </c>
      <c r="X2" s="198">
        <v>335909</v>
      </c>
      <c r="Y2" s="198">
        <v>336009</v>
      </c>
      <c r="Z2" s="198">
        <v>336109</v>
      </c>
      <c r="AA2" s="198">
        <v>336309</v>
      </c>
      <c r="AB2" s="198"/>
      <c r="AC2" s="198"/>
      <c r="AD2" s="37">
        <v>330009</v>
      </c>
      <c r="AE2" s="37">
        <v>336409</v>
      </c>
      <c r="AF2" s="153" t="s">
        <v>396</v>
      </c>
    </row>
    <row r="3" spans="1:32" s="157" customFormat="1" ht="27" customHeight="1" x14ac:dyDescent="0.4">
      <c r="C3" s="197"/>
      <c r="D3" s="156"/>
      <c r="AC3" s="42"/>
    </row>
    <row r="4" spans="1:32" s="157" customFormat="1" ht="27" customHeight="1" x14ac:dyDescent="0.4">
      <c r="C4" s="196"/>
      <c r="D4" s="156"/>
      <c r="AC4" s="42"/>
    </row>
    <row r="5" spans="1:32" s="157" customFormat="1" ht="27" customHeight="1" x14ac:dyDescent="0.4">
      <c r="C5" s="196" t="s">
        <v>507</v>
      </c>
      <c r="D5" s="156"/>
      <c r="AC5" s="42"/>
    </row>
    <row r="6" spans="1:32" s="157" customFormat="1" ht="27" customHeight="1" thickBot="1" x14ac:dyDescent="0.45">
      <c r="C6" s="196" t="s">
        <v>395</v>
      </c>
      <c r="D6" s="156"/>
      <c r="AB6" s="195" t="s">
        <v>394</v>
      </c>
      <c r="AC6" s="42"/>
    </row>
    <row r="7" spans="1:32" s="183" customFormat="1" ht="19.5" customHeight="1" x14ac:dyDescent="0.4">
      <c r="C7" s="194" t="s">
        <v>393</v>
      </c>
      <c r="D7" s="193" t="s">
        <v>392</v>
      </c>
      <c r="E7" s="190" t="s">
        <v>391</v>
      </c>
      <c r="F7" s="190" t="s">
        <v>390</v>
      </c>
      <c r="G7" s="190" t="s">
        <v>389</v>
      </c>
      <c r="H7" s="190" t="s">
        <v>388</v>
      </c>
      <c r="I7" s="190" t="s">
        <v>387</v>
      </c>
      <c r="J7" s="190" t="s">
        <v>386</v>
      </c>
      <c r="K7" s="190" t="s">
        <v>385</v>
      </c>
      <c r="L7" s="190" t="s">
        <v>384</v>
      </c>
      <c r="M7" s="192" t="s">
        <v>383</v>
      </c>
      <c r="N7" s="190" t="s">
        <v>382</v>
      </c>
      <c r="O7" s="192" t="s">
        <v>381</v>
      </c>
      <c r="P7" s="192" t="s">
        <v>380</v>
      </c>
      <c r="Q7" s="190" t="s">
        <v>379</v>
      </c>
      <c r="R7" s="190" t="s">
        <v>378</v>
      </c>
      <c r="S7" s="190" t="s">
        <v>374</v>
      </c>
      <c r="T7" s="190" t="s">
        <v>377</v>
      </c>
      <c r="U7" s="190" t="s">
        <v>376</v>
      </c>
      <c r="V7" s="190" t="s">
        <v>375</v>
      </c>
      <c r="W7" s="190" t="s">
        <v>374</v>
      </c>
      <c r="X7" s="190" t="s">
        <v>373</v>
      </c>
      <c r="Y7" s="191" t="s">
        <v>372</v>
      </c>
      <c r="Z7" s="190" t="s">
        <v>371</v>
      </c>
      <c r="AA7" s="190" t="s">
        <v>370</v>
      </c>
      <c r="AB7" s="190" t="s">
        <v>369</v>
      </c>
      <c r="AC7" s="189" t="s">
        <v>368</v>
      </c>
    </row>
    <row r="8" spans="1:32" s="183" customFormat="1" ht="19.5" customHeight="1" x14ac:dyDescent="0.4">
      <c r="C8" s="188" t="s">
        <v>367</v>
      </c>
      <c r="D8" s="187" t="s">
        <v>366</v>
      </c>
      <c r="E8" s="184" t="s">
        <v>365</v>
      </c>
      <c r="F8" s="184" t="s">
        <v>364</v>
      </c>
      <c r="G8" s="184" t="s">
        <v>363</v>
      </c>
      <c r="H8" s="184" t="s">
        <v>362</v>
      </c>
      <c r="I8" s="184" t="s">
        <v>361</v>
      </c>
      <c r="J8" s="184" t="s">
        <v>360</v>
      </c>
      <c r="K8" s="184" t="s">
        <v>359</v>
      </c>
      <c r="L8" s="184" t="s">
        <v>358</v>
      </c>
      <c r="M8" s="186" t="s">
        <v>357</v>
      </c>
      <c r="N8" s="184" t="s">
        <v>356</v>
      </c>
      <c r="O8" s="186" t="s">
        <v>355</v>
      </c>
      <c r="P8" s="186" t="s">
        <v>354</v>
      </c>
      <c r="Q8" s="184" t="s">
        <v>350</v>
      </c>
      <c r="R8" s="185" t="s">
        <v>508</v>
      </c>
      <c r="S8" s="184" t="s">
        <v>353</v>
      </c>
      <c r="T8" s="184" t="s">
        <v>352</v>
      </c>
      <c r="U8" s="184" t="s">
        <v>351</v>
      </c>
      <c r="V8" s="184" t="s">
        <v>351</v>
      </c>
      <c r="W8" s="184" t="s">
        <v>350</v>
      </c>
      <c r="X8" s="185" t="s">
        <v>349</v>
      </c>
      <c r="Y8" s="185" t="s">
        <v>509</v>
      </c>
      <c r="Z8" s="184" t="s">
        <v>348</v>
      </c>
      <c r="AA8" s="184"/>
      <c r="AB8" s="184"/>
      <c r="AC8" s="174" t="s">
        <v>347</v>
      </c>
      <c r="AF8" s="42"/>
    </row>
    <row r="9" spans="1:32" s="176" customFormat="1" ht="19.5" customHeight="1" x14ac:dyDescent="0.4">
      <c r="C9" s="182" t="s">
        <v>346</v>
      </c>
      <c r="D9" s="280">
        <f t="shared" ref="D9:AB9" si="0">SUM(D10:D12)</f>
        <v>20086547</v>
      </c>
      <c r="E9" s="280">
        <f t="shared" si="0"/>
        <v>7326578</v>
      </c>
      <c r="F9" s="280">
        <f t="shared" si="0"/>
        <v>211219</v>
      </c>
      <c r="G9" s="280">
        <f t="shared" si="0"/>
        <v>3077304</v>
      </c>
      <c r="H9" s="280">
        <f t="shared" si="0"/>
        <v>2019672</v>
      </c>
      <c r="I9" s="280">
        <f t="shared" si="0"/>
        <v>141512446</v>
      </c>
      <c r="J9" s="280">
        <f t="shared" si="0"/>
        <v>74764305</v>
      </c>
      <c r="K9" s="280">
        <f t="shared" si="0"/>
        <v>4594036</v>
      </c>
      <c r="L9" s="280">
        <f t="shared" si="0"/>
        <v>3373948</v>
      </c>
      <c r="M9" s="280">
        <f t="shared" si="0"/>
        <v>2791411</v>
      </c>
      <c r="N9" s="280">
        <f t="shared" si="0"/>
        <v>456676</v>
      </c>
      <c r="O9" s="280">
        <f t="shared" si="0"/>
        <v>1221150</v>
      </c>
      <c r="P9" s="280">
        <f t="shared" si="0"/>
        <v>93918</v>
      </c>
      <c r="Q9" s="280">
        <f t="shared" si="0"/>
        <v>18720690</v>
      </c>
      <c r="R9" s="280">
        <f t="shared" si="0"/>
        <v>492527</v>
      </c>
      <c r="S9" s="280">
        <f t="shared" si="0"/>
        <v>0</v>
      </c>
      <c r="T9" s="280">
        <f t="shared" si="0"/>
        <v>0</v>
      </c>
      <c r="U9" s="280">
        <f t="shared" si="0"/>
        <v>19737031</v>
      </c>
      <c r="V9" s="280">
        <f t="shared" si="0"/>
        <v>2</v>
      </c>
      <c r="W9" s="280">
        <f t="shared" si="0"/>
        <v>345646782</v>
      </c>
      <c r="X9" s="280">
        <f t="shared" si="0"/>
        <v>0</v>
      </c>
      <c r="Y9" s="280">
        <f t="shared" si="0"/>
        <v>867278</v>
      </c>
      <c r="Z9" s="280">
        <f t="shared" si="0"/>
        <v>228023586</v>
      </c>
      <c r="AA9" s="280">
        <f t="shared" si="0"/>
        <v>90128</v>
      </c>
      <c r="AB9" s="280">
        <f t="shared" si="0"/>
        <v>875107234</v>
      </c>
      <c r="AC9" s="181" t="s">
        <v>345</v>
      </c>
      <c r="AE9" s="176">
        <f>SUM(AE10:AE12)</f>
        <v>892333244</v>
      </c>
      <c r="AF9" s="179">
        <f t="shared" ref="AF9:AF19" si="1">AE9-AB9</f>
        <v>17226010</v>
      </c>
    </row>
    <row r="10" spans="1:32" s="176" customFormat="1" ht="19.5" customHeight="1" x14ac:dyDescent="0.4">
      <c r="C10" s="180" t="s">
        <v>174</v>
      </c>
      <c r="D10" s="281">
        <f t="shared" ref="D10:AB10" si="2">SUM(D13:D38)</f>
        <v>19691026</v>
      </c>
      <c r="E10" s="281">
        <f t="shared" si="2"/>
        <v>7140627</v>
      </c>
      <c r="F10" s="281">
        <f t="shared" si="2"/>
        <v>187779</v>
      </c>
      <c r="G10" s="281">
        <f t="shared" si="2"/>
        <v>3057843</v>
      </c>
      <c r="H10" s="281">
        <f t="shared" si="2"/>
        <v>1971086</v>
      </c>
      <c r="I10" s="281">
        <f t="shared" si="2"/>
        <v>124930138</v>
      </c>
      <c r="J10" s="281">
        <f t="shared" si="2"/>
        <v>71985369</v>
      </c>
      <c r="K10" s="281">
        <f t="shared" si="2"/>
        <v>0</v>
      </c>
      <c r="L10" s="281">
        <f t="shared" si="2"/>
        <v>0</v>
      </c>
      <c r="M10" s="281">
        <f t="shared" si="2"/>
        <v>2791411</v>
      </c>
      <c r="N10" s="281">
        <f t="shared" si="2"/>
        <v>456676</v>
      </c>
      <c r="O10" s="281">
        <f t="shared" si="2"/>
        <v>1221150</v>
      </c>
      <c r="P10" s="281">
        <f t="shared" si="2"/>
        <v>93918</v>
      </c>
      <c r="Q10" s="281">
        <f t="shared" si="2"/>
        <v>16551234</v>
      </c>
      <c r="R10" s="281">
        <f t="shared" si="2"/>
        <v>380957</v>
      </c>
      <c r="S10" s="281">
        <f t="shared" si="2"/>
        <v>0</v>
      </c>
      <c r="T10" s="281">
        <f t="shared" si="2"/>
        <v>0</v>
      </c>
      <c r="U10" s="281">
        <f t="shared" si="2"/>
        <v>19429584</v>
      </c>
      <c r="V10" s="281">
        <f t="shared" si="2"/>
        <v>0</v>
      </c>
      <c r="W10" s="281">
        <f t="shared" si="2"/>
        <v>328386555</v>
      </c>
      <c r="X10" s="281">
        <f t="shared" si="2"/>
        <v>0</v>
      </c>
      <c r="Y10" s="281">
        <f t="shared" si="2"/>
        <v>867278</v>
      </c>
      <c r="Z10" s="281">
        <f t="shared" si="2"/>
        <v>212654643</v>
      </c>
      <c r="AA10" s="281">
        <f t="shared" si="2"/>
        <v>4238</v>
      </c>
      <c r="AB10" s="281">
        <f t="shared" si="2"/>
        <v>811801512</v>
      </c>
      <c r="AC10" s="177" t="s">
        <v>344</v>
      </c>
      <c r="AE10" s="176">
        <f>SUM(AE13:AE38)</f>
        <v>830018630</v>
      </c>
      <c r="AF10" s="179">
        <f t="shared" si="1"/>
        <v>18217118</v>
      </c>
    </row>
    <row r="11" spans="1:32" s="176" customFormat="1" ht="19.5" customHeight="1" x14ac:dyDescent="0.4">
      <c r="C11" s="180" t="s">
        <v>343</v>
      </c>
      <c r="D11" s="281">
        <f t="shared" ref="D11:AB11" si="3">SUM(D39:D51)</f>
        <v>395521</v>
      </c>
      <c r="E11" s="281">
        <f t="shared" si="3"/>
        <v>185951</v>
      </c>
      <c r="F11" s="281">
        <f t="shared" si="3"/>
        <v>23440</v>
      </c>
      <c r="G11" s="281">
        <f t="shared" si="3"/>
        <v>19461</v>
      </c>
      <c r="H11" s="281">
        <f t="shared" si="3"/>
        <v>48586</v>
      </c>
      <c r="I11" s="281">
        <f t="shared" si="3"/>
        <v>3371487</v>
      </c>
      <c r="J11" s="281">
        <f t="shared" si="3"/>
        <v>2522818</v>
      </c>
      <c r="K11" s="281">
        <f t="shared" si="3"/>
        <v>4594036</v>
      </c>
      <c r="L11" s="281">
        <f t="shared" si="3"/>
        <v>3373948</v>
      </c>
      <c r="M11" s="281">
        <f t="shared" si="3"/>
        <v>0</v>
      </c>
      <c r="N11" s="281">
        <f t="shared" si="3"/>
        <v>0</v>
      </c>
      <c r="O11" s="281">
        <f t="shared" si="3"/>
        <v>0</v>
      </c>
      <c r="P11" s="281">
        <f t="shared" si="3"/>
        <v>0</v>
      </c>
      <c r="Q11" s="281">
        <f t="shared" si="3"/>
        <v>742227</v>
      </c>
      <c r="R11" s="281">
        <f t="shared" si="3"/>
        <v>111570</v>
      </c>
      <c r="S11" s="281">
        <f t="shared" si="3"/>
        <v>0</v>
      </c>
      <c r="T11" s="281">
        <f t="shared" si="3"/>
        <v>0</v>
      </c>
      <c r="U11" s="281">
        <f t="shared" si="3"/>
        <v>307447</v>
      </c>
      <c r="V11" s="281">
        <f t="shared" si="3"/>
        <v>2</v>
      </c>
      <c r="W11" s="281">
        <f t="shared" si="3"/>
        <v>17260227</v>
      </c>
      <c r="X11" s="281">
        <f t="shared" si="3"/>
        <v>0</v>
      </c>
      <c r="Y11" s="281">
        <f t="shared" si="3"/>
        <v>0</v>
      </c>
      <c r="Z11" s="281">
        <f t="shared" si="3"/>
        <v>9874431</v>
      </c>
      <c r="AA11" s="281">
        <f t="shared" si="3"/>
        <v>85890</v>
      </c>
      <c r="AB11" s="281">
        <f t="shared" si="3"/>
        <v>42917042</v>
      </c>
      <c r="AC11" s="177" t="s">
        <v>342</v>
      </c>
      <c r="AE11" s="176">
        <f>SUM(AE39:AE51)</f>
        <v>41293877</v>
      </c>
      <c r="AF11" s="179">
        <f t="shared" si="1"/>
        <v>-1623165</v>
      </c>
    </row>
    <row r="12" spans="1:32" s="176" customFormat="1" ht="19.5" customHeight="1" x14ac:dyDescent="0.4">
      <c r="C12" s="178" t="s">
        <v>341</v>
      </c>
      <c r="D12" s="282">
        <f t="shared" ref="D12:AB12" si="4">SUM(D52:D76)</f>
        <v>0</v>
      </c>
      <c r="E12" s="282">
        <f t="shared" si="4"/>
        <v>0</v>
      </c>
      <c r="F12" s="282">
        <f t="shared" si="4"/>
        <v>0</v>
      </c>
      <c r="G12" s="282">
        <f t="shared" si="4"/>
        <v>0</v>
      </c>
      <c r="H12" s="282">
        <f t="shared" si="4"/>
        <v>0</v>
      </c>
      <c r="I12" s="282">
        <f t="shared" si="4"/>
        <v>13210821</v>
      </c>
      <c r="J12" s="282">
        <f t="shared" si="4"/>
        <v>256118</v>
      </c>
      <c r="K12" s="282">
        <f t="shared" si="4"/>
        <v>0</v>
      </c>
      <c r="L12" s="282">
        <f t="shared" si="4"/>
        <v>0</v>
      </c>
      <c r="M12" s="282">
        <f t="shared" si="4"/>
        <v>0</v>
      </c>
      <c r="N12" s="282">
        <f t="shared" si="4"/>
        <v>0</v>
      </c>
      <c r="O12" s="282">
        <f t="shared" si="4"/>
        <v>0</v>
      </c>
      <c r="P12" s="282">
        <f t="shared" si="4"/>
        <v>0</v>
      </c>
      <c r="Q12" s="282">
        <f t="shared" si="4"/>
        <v>1427229</v>
      </c>
      <c r="R12" s="282">
        <f t="shared" si="4"/>
        <v>0</v>
      </c>
      <c r="S12" s="282">
        <f t="shared" si="4"/>
        <v>0</v>
      </c>
      <c r="T12" s="282">
        <f t="shared" si="4"/>
        <v>0</v>
      </c>
      <c r="U12" s="282">
        <f t="shared" si="4"/>
        <v>0</v>
      </c>
      <c r="V12" s="282">
        <f t="shared" si="4"/>
        <v>0</v>
      </c>
      <c r="W12" s="282">
        <f t="shared" si="4"/>
        <v>0</v>
      </c>
      <c r="X12" s="282">
        <f t="shared" si="4"/>
        <v>0</v>
      </c>
      <c r="Y12" s="282">
        <f t="shared" si="4"/>
        <v>0</v>
      </c>
      <c r="Z12" s="282">
        <f t="shared" si="4"/>
        <v>5494512</v>
      </c>
      <c r="AA12" s="282">
        <f t="shared" si="4"/>
        <v>0</v>
      </c>
      <c r="AB12" s="282">
        <f t="shared" si="4"/>
        <v>20388680</v>
      </c>
      <c r="AC12" s="177" t="s">
        <v>340</v>
      </c>
      <c r="AE12" s="176">
        <f>SUM(AE52:AE76)</f>
        <v>21020737</v>
      </c>
      <c r="AF12" s="175">
        <f t="shared" si="1"/>
        <v>632057</v>
      </c>
    </row>
    <row r="13" spans="1:32" s="157" customFormat="1" ht="19.5" customHeight="1" x14ac:dyDescent="0.4">
      <c r="A13" s="157">
        <v>1</v>
      </c>
      <c r="C13" s="171" t="s">
        <v>339</v>
      </c>
      <c r="D13" s="283">
        <v>2243352</v>
      </c>
      <c r="E13" s="283">
        <v>1707144</v>
      </c>
      <c r="F13" s="283">
        <v>45800</v>
      </c>
      <c r="G13" s="283">
        <v>954114</v>
      </c>
      <c r="H13" s="283">
        <v>418125</v>
      </c>
      <c r="I13" s="283">
        <v>31591083</v>
      </c>
      <c r="J13" s="283">
        <v>7121597</v>
      </c>
      <c r="K13" s="283">
        <v>0</v>
      </c>
      <c r="L13" s="283">
        <v>0</v>
      </c>
      <c r="M13" s="283">
        <v>410148</v>
      </c>
      <c r="N13" s="283">
        <v>6288</v>
      </c>
      <c r="O13" s="283">
        <v>0</v>
      </c>
      <c r="P13" s="283">
        <v>0</v>
      </c>
      <c r="Q13" s="283">
        <v>3091554</v>
      </c>
      <c r="R13" s="283">
        <v>0</v>
      </c>
      <c r="S13" s="283">
        <v>0</v>
      </c>
      <c r="T13" s="283">
        <v>0</v>
      </c>
      <c r="U13" s="283">
        <v>2438114</v>
      </c>
      <c r="V13" s="283">
        <v>0</v>
      </c>
      <c r="W13" s="283">
        <v>45134254</v>
      </c>
      <c r="X13" s="283">
        <v>0</v>
      </c>
      <c r="Y13" s="283">
        <v>0</v>
      </c>
      <c r="Z13" s="283">
        <v>32625167</v>
      </c>
      <c r="AA13" s="283">
        <v>0</v>
      </c>
      <c r="AB13" s="284">
        <f t="shared" ref="AB13:AB44" si="5">SUM(D13:AA13)</f>
        <v>127786740</v>
      </c>
      <c r="AC13" s="169" t="s">
        <v>338</v>
      </c>
      <c r="AE13" s="156">
        <v>130148265</v>
      </c>
      <c r="AF13" s="158">
        <f t="shared" si="1"/>
        <v>2361525</v>
      </c>
    </row>
    <row r="14" spans="1:32" s="157" customFormat="1" ht="19.5" customHeight="1" x14ac:dyDescent="0.4">
      <c r="A14" s="157">
        <v>2</v>
      </c>
      <c r="C14" s="171" t="s">
        <v>337</v>
      </c>
      <c r="D14" s="283">
        <v>381520</v>
      </c>
      <c r="E14" s="283">
        <v>410431</v>
      </c>
      <c r="F14" s="283">
        <v>0</v>
      </c>
      <c r="G14" s="283">
        <v>0</v>
      </c>
      <c r="H14" s="283">
        <v>14243</v>
      </c>
      <c r="I14" s="283">
        <v>6156891</v>
      </c>
      <c r="J14" s="283">
        <v>3603901</v>
      </c>
      <c r="K14" s="283">
        <v>0</v>
      </c>
      <c r="L14" s="283">
        <v>0</v>
      </c>
      <c r="M14" s="283">
        <v>0</v>
      </c>
      <c r="N14" s="283">
        <v>0</v>
      </c>
      <c r="O14" s="283">
        <v>0</v>
      </c>
      <c r="P14" s="283">
        <v>0</v>
      </c>
      <c r="Q14" s="283">
        <v>415096</v>
      </c>
      <c r="R14" s="283">
        <v>10440</v>
      </c>
      <c r="S14" s="283">
        <v>0</v>
      </c>
      <c r="T14" s="283">
        <v>0</v>
      </c>
      <c r="U14" s="283">
        <v>903203</v>
      </c>
      <c r="V14" s="283">
        <v>0</v>
      </c>
      <c r="W14" s="283">
        <v>3454680</v>
      </c>
      <c r="X14" s="283">
        <v>0</v>
      </c>
      <c r="Y14" s="283">
        <v>52300</v>
      </c>
      <c r="Z14" s="283">
        <v>9305460</v>
      </c>
      <c r="AA14" s="283">
        <v>0</v>
      </c>
      <c r="AB14" s="284">
        <f t="shared" si="5"/>
        <v>24708165</v>
      </c>
      <c r="AC14" s="160" t="s">
        <v>225</v>
      </c>
      <c r="AE14" s="156">
        <v>29247118</v>
      </c>
      <c r="AF14" s="175">
        <f t="shared" si="1"/>
        <v>4538953</v>
      </c>
    </row>
    <row r="15" spans="1:32" s="157" customFormat="1" ht="19.5" customHeight="1" x14ac:dyDescent="0.4">
      <c r="A15" s="157">
        <v>3</v>
      </c>
      <c r="C15" s="171" t="s">
        <v>336</v>
      </c>
      <c r="D15" s="283">
        <v>1988975</v>
      </c>
      <c r="E15" s="283">
        <v>210876</v>
      </c>
      <c r="F15" s="283">
        <v>0</v>
      </c>
      <c r="G15" s="283">
        <v>0</v>
      </c>
      <c r="H15" s="283">
        <v>0</v>
      </c>
      <c r="I15" s="283">
        <v>2414780</v>
      </c>
      <c r="J15" s="283">
        <v>2334496</v>
      </c>
      <c r="K15" s="283">
        <v>0</v>
      </c>
      <c r="L15" s="283">
        <v>0</v>
      </c>
      <c r="M15" s="283">
        <v>0</v>
      </c>
      <c r="N15" s="283">
        <v>0</v>
      </c>
      <c r="O15" s="283">
        <v>0</v>
      </c>
      <c r="P15" s="283">
        <v>0</v>
      </c>
      <c r="Q15" s="283">
        <v>2225593</v>
      </c>
      <c r="R15" s="283">
        <v>0</v>
      </c>
      <c r="S15" s="283">
        <v>0</v>
      </c>
      <c r="T15" s="283">
        <v>0</v>
      </c>
      <c r="U15" s="283">
        <v>1247738</v>
      </c>
      <c r="V15" s="283">
        <v>0</v>
      </c>
      <c r="W15" s="283">
        <v>0</v>
      </c>
      <c r="X15" s="283">
        <v>0</v>
      </c>
      <c r="Y15" s="283">
        <v>0</v>
      </c>
      <c r="Z15" s="283">
        <v>3863000</v>
      </c>
      <c r="AA15" s="283">
        <v>0</v>
      </c>
      <c r="AB15" s="284">
        <f t="shared" si="5"/>
        <v>14285458</v>
      </c>
      <c r="AC15" s="160" t="s">
        <v>335</v>
      </c>
      <c r="AE15" s="156">
        <v>17244874</v>
      </c>
      <c r="AF15" s="175">
        <f t="shared" si="1"/>
        <v>2959416</v>
      </c>
    </row>
    <row r="16" spans="1:32" s="157" customFormat="1" ht="19.5" customHeight="1" x14ac:dyDescent="0.4">
      <c r="A16" s="157">
        <v>4</v>
      </c>
      <c r="C16" s="171" t="s">
        <v>334</v>
      </c>
      <c r="D16" s="283">
        <v>3661850</v>
      </c>
      <c r="E16" s="283">
        <v>167382</v>
      </c>
      <c r="F16" s="283">
        <v>0</v>
      </c>
      <c r="G16" s="283">
        <v>380765</v>
      </c>
      <c r="H16" s="283">
        <v>30616</v>
      </c>
      <c r="I16" s="283">
        <v>4395078</v>
      </c>
      <c r="J16" s="283">
        <v>3688172</v>
      </c>
      <c r="K16" s="283">
        <v>0</v>
      </c>
      <c r="L16" s="283">
        <v>0</v>
      </c>
      <c r="M16" s="283">
        <v>0</v>
      </c>
      <c r="N16" s="283">
        <v>4462</v>
      </c>
      <c r="O16" s="283">
        <v>0</v>
      </c>
      <c r="P16" s="283">
        <v>0</v>
      </c>
      <c r="Q16" s="283">
        <v>2902907</v>
      </c>
      <c r="R16" s="283">
        <v>8150</v>
      </c>
      <c r="S16" s="283">
        <v>0</v>
      </c>
      <c r="T16" s="283">
        <v>0</v>
      </c>
      <c r="U16" s="283">
        <v>1111868</v>
      </c>
      <c r="V16" s="283">
        <v>0</v>
      </c>
      <c r="W16" s="283">
        <v>7142983</v>
      </c>
      <c r="X16" s="283">
        <v>0</v>
      </c>
      <c r="Y16" s="283">
        <v>11700</v>
      </c>
      <c r="Z16" s="283">
        <v>15972726</v>
      </c>
      <c r="AA16" s="283">
        <v>0</v>
      </c>
      <c r="AB16" s="284">
        <f t="shared" si="5"/>
        <v>39478659</v>
      </c>
      <c r="AC16" s="160" t="s">
        <v>333</v>
      </c>
      <c r="AE16" s="156">
        <v>43537065</v>
      </c>
      <c r="AF16" s="175">
        <f t="shared" si="1"/>
        <v>4058406</v>
      </c>
    </row>
    <row r="17" spans="1:32" s="157" customFormat="1" ht="19.5" customHeight="1" x14ac:dyDescent="0.4">
      <c r="A17" s="157">
        <v>5</v>
      </c>
      <c r="C17" s="171" t="s">
        <v>332</v>
      </c>
      <c r="D17" s="283">
        <v>382674</v>
      </c>
      <c r="E17" s="283">
        <v>475455</v>
      </c>
      <c r="F17" s="283">
        <v>141979</v>
      </c>
      <c r="G17" s="283">
        <v>254253</v>
      </c>
      <c r="H17" s="283">
        <v>45610</v>
      </c>
      <c r="I17" s="283">
        <v>2284113</v>
      </c>
      <c r="J17" s="283">
        <v>4498414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95436</v>
      </c>
      <c r="R17" s="283">
        <v>6410</v>
      </c>
      <c r="S17" s="283">
        <v>0</v>
      </c>
      <c r="T17" s="283">
        <v>0</v>
      </c>
      <c r="U17" s="283">
        <v>559467</v>
      </c>
      <c r="V17" s="283">
        <v>0</v>
      </c>
      <c r="W17" s="283">
        <v>22571287</v>
      </c>
      <c r="X17" s="283">
        <v>0</v>
      </c>
      <c r="Y17" s="283">
        <v>105325</v>
      </c>
      <c r="Z17" s="283">
        <v>2650418</v>
      </c>
      <c r="AA17" s="283">
        <v>4238</v>
      </c>
      <c r="AB17" s="284">
        <f t="shared" si="5"/>
        <v>34075079</v>
      </c>
      <c r="AC17" s="160" t="s">
        <v>331</v>
      </c>
      <c r="AE17" s="156">
        <v>33742316</v>
      </c>
      <c r="AF17" s="175">
        <f t="shared" si="1"/>
        <v>-332763</v>
      </c>
    </row>
    <row r="18" spans="1:32" s="157" customFormat="1" ht="19.5" customHeight="1" x14ac:dyDescent="0.4">
      <c r="A18" s="157">
        <v>6</v>
      </c>
      <c r="C18" s="173" t="s">
        <v>330</v>
      </c>
      <c r="D18" s="285">
        <v>30258</v>
      </c>
      <c r="E18" s="285">
        <v>748068</v>
      </c>
      <c r="F18" s="285">
        <v>0</v>
      </c>
      <c r="G18" s="285">
        <v>9022</v>
      </c>
      <c r="H18" s="285">
        <v>0</v>
      </c>
      <c r="I18" s="285">
        <v>7343354</v>
      </c>
      <c r="J18" s="285">
        <v>2697089</v>
      </c>
      <c r="K18" s="285">
        <v>0</v>
      </c>
      <c r="L18" s="285">
        <v>0</v>
      </c>
      <c r="M18" s="285">
        <v>658000</v>
      </c>
      <c r="N18" s="285">
        <v>22718</v>
      </c>
      <c r="O18" s="285">
        <v>0</v>
      </c>
      <c r="P18" s="285">
        <v>0</v>
      </c>
      <c r="Q18" s="285">
        <v>42386</v>
      </c>
      <c r="R18" s="285">
        <v>0</v>
      </c>
      <c r="S18" s="285">
        <v>0</v>
      </c>
      <c r="T18" s="285">
        <v>0</v>
      </c>
      <c r="U18" s="285">
        <v>917112</v>
      </c>
      <c r="V18" s="285">
        <v>0</v>
      </c>
      <c r="W18" s="285">
        <v>7499316</v>
      </c>
      <c r="X18" s="285">
        <v>0</v>
      </c>
      <c r="Y18" s="285">
        <v>0</v>
      </c>
      <c r="Z18" s="285">
        <v>22312165</v>
      </c>
      <c r="AA18" s="285">
        <v>0</v>
      </c>
      <c r="AB18" s="286">
        <f t="shared" si="5"/>
        <v>42279488</v>
      </c>
      <c r="AC18" s="169" t="s">
        <v>329</v>
      </c>
      <c r="AE18" s="156">
        <v>40631812</v>
      </c>
      <c r="AF18" s="175">
        <f t="shared" si="1"/>
        <v>-1647676</v>
      </c>
    </row>
    <row r="19" spans="1:32" s="157" customFormat="1" ht="19.5" customHeight="1" x14ac:dyDescent="0.4">
      <c r="A19" s="157">
        <v>7</v>
      </c>
      <c r="C19" s="171" t="s">
        <v>328</v>
      </c>
      <c r="D19" s="283">
        <v>62432</v>
      </c>
      <c r="E19" s="283">
        <v>53611</v>
      </c>
      <c r="F19" s="283">
        <v>0</v>
      </c>
      <c r="G19" s="283">
        <v>57617</v>
      </c>
      <c r="H19" s="283">
        <v>100911</v>
      </c>
      <c r="I19" s="283">
        <v>1594336</v>
      </c>
      <c r="J19" s="283">
        <v>591712</v>
      </c>
      <c r="K19" s="283">
        <v>0</v>
      </c>
      <c r="L19" s="283">
        <v>0</v>
      </c>
      <c r="M19" s="283">
        <v>0</v>
      </c>
      <c r="N19" s="283">
        <v>20541</v>
      </c>
      <c r="O19" s="283">
        <v>0</v>
      </c>
      <c r="P19" s="283">
        <v>0</v>
      </c>
      <c r="Q19" s="283">
        <v>220247</v>
      </c>
      <c r="R19" s="283">
        <v>129644</v>
      </c>
      <c r="S19" s="283">
        <v>0</v>
      </c>
      <c r="T19" s="283">
        <v>0</v>
      </c>
      <c r="U19" s="283">
        <v>439267</v>
      </c>
      <c r="V19" s="283">
        <v>0</v>
      </c>
      <c r="W19" s="283">
        <v>10907980</v>
      </c>
      <c r="X19" s="283">
        <v>0</v>
      </c>
      <c r="Y19" s="283">
        <v>0</v>
      </c>
      <c r="Z19" s="283">
        <v>6109793</v>
      </c>
      <c r="AA19" s="283">
        <v>0</v>
      </c>
      <c r="AB19" s="284">
        <f t="shared" si="5"/>
        <v>20288091</v>
      </c>
      <c r="AC19" s="160" t="s">
        <v>327</v>
      </c>
      <c r="AE19" s="156">
        <v>21522773</v>
      </c>
      <c r="AF19" s="175">
        <f t="shared" si="1"/>
        <v>1234682</v>
      </c>
    </row>
    <row r="20" spans="1:32" s="157" customFormat="1" ht="19.5" customHeight="1" x14ac:dyDescent="0.4">
      <c r="A20" s="157">
        <v>8</v>
      </c>
      <c r="C20" s="171" t="s">
        <v>326</v>
      </c>
      <c r="D20" s="283">
        <v>568799</v>
      </c>
      <c r="E20" s="283">
        <v>325896</v>
      </c>
      <c r="F20" s="283">
        <v>0</v>
      </c>
      <c r="G20" s="283">
        <v>0</v>
      </c>
      <c r="H20" s="283">
        <v>0</v>
      </c>
      <c r="I20" s="283">
        <v>1634904</v>
      </c>
      <c r="J20" s="283">
        <v>659855</v>
      </c>
      <c r="K20" s="283">
        <v>0</v>
      </c>
      <c r="L20" s="283">
        <v>0</v>
      </c>
      <c r="M20" s="283">
        <v>0</v>
      </c>
      <c r="N20" s="283">
        <v>26280</v>
      </c>
      <c r="O20" s="283">
        <v>0</v>
      </c>
      <c r="P20" s="283">
        <v>77000</v>
      </c>
      <c r="Q20" s="283">
        <v>35347</v>
      </c>
      <c r="R20" s="283">
        <v>23144</v>
      </c>
      <c r="S20" s="283">
        <v>0</v>
      </c>
      <c r="T20" s="283">
        <v>0</v>
      </c>
      <c r="U20" s="283">
        <v>1311039</v>
      </c>
      <c r="V20" s="283">
        <v>0</v>
      </c>
      <c r="W20" s="283">
        <v>5243065</v>
      </c>
      <c r="X20" s="283">
        <v>0</v>
      </c>
      <c r="Y20" s="283">
        <v>191144</v>
      </c>
      <c r="Z20" s="283">
        <v>30484187</v>
      </c>
      <c r="AA20" s="283">
        <v>0</v>
      </c>
      <c r="AB20" s="284">
        <f t="shared" si="5"/>
        <v>40580660</v>
      </c>
      <c r="AC20" s="160" t="s">
        <v>325</v>
      </c>
      <c r="AE20" s="156">
        <v>39321748</v>
      </c>
      <c r="AF20" s="158">
        <f t="shared" ref="AF20:AF51" si="6">AB20-AE20</f>
        <v>1258912</v>
      </c>
    </row>
    <row r="21" spans="1:32" s="157" customFormat="1" ht="19.5" customHeight="1" x14ac:dyDescent="0.4">
      <c r="A21" s="157">
        <v>9</v>
      </c>
      <c r="C21" s="171" t="s">
        <v>324</v>
      </c>
      <c r="D21" s="283">
        <v>2164472</v>
      </c>
      <c r="E21" s="283">
        <v>718558</v>
      </c>
      <c r="F21" s="283">
        <v>0</v>
      </c>
      <c r="G21" s="283">
        <v>0</v>
      </c>
      <c r="H21" s="283">
        <v>252374</v>
      </c>
      <c r="I21" s="283">
        <v>18080844</v>
      </c>
      <c r="J21" s="283">
        <v>7878239</v>
      </c>
      <c r="K21" s="283">
        <v>0</v>
      </c>
      <c r="L21" s="283">
        <v>0</v>
      </c>
      <c r="M21" s="283">
        <v>0</v>
      </c>
      <c r="N21" s="283">
        <v>7799</v>
      </c>
      <c r="O21" s="283">
        <v>0</v>
      </c>
      <c r="P21" s="283">
        <v>0</v>
      </c>
      <c r="Q21" s="283">
        <v>2950745</v>
      </c>
      <c r="R21" s="283">
        <v>0</v>
      </c>
      <c r="S21" s="283">
        <v>0</v>
      </c>
      <c r="T21" s="283">
        <v>0</v>
      </c>
      <c r="U21" s="283">
        <v>2081062</v>
      </c>
      <c r="V21" s="283">
        <v>0</v>
      </c>
      <c r="W21" s="283">
        <v>28750068</v>
      </c>
      <c r="X21" s="283">
        <v>0</v>
      </c>
      <c r="Y21" s="283">
        <v>0</v>
      </c>
      <c r="Z21" s="283">
        <v>12601036</v>
      </c>
      <c r="AA21" s="283">
        <v>0</v>
      </c>
      <c r="AB21" s="284">
        <f t="shared" si="5"/>
        <v>75485197</v>
      </c>
      <c r="AC21" s="160" t="s">
        <v>323</v>
      </c>
      <c r="AE21" s="156">
        <v>74209706</v>
      </c>
      <c r="AF21" s="158">
        <f t="shared" si="6"/>
        <v>1275491</v>
      </c>
    </row>
    <row r="22" spans="1:32" s="157" customFormat="1" ht="19.5" customHeight="1" x14ac:dyDescent="0.4">
      <c r="A22" s="157">
        <v>10</v>
      </c>
      <c r="C22" s="172" t="s">
        <v>322</v>
      </c>
      <c r="D22" s="287">
        <v>1499338</v>
      </c>
      <c r="E22" s="287">
        <v>0</v>
      </c>
      <c r="F22" s="287">
        <v>0</v>
      </c>
      <c r="G22" s="287">
        <v>0</v>
      </c>
      <c r="H22" s="287">
        <v>0</v>
      </c>
      <c r="I22" s="287">
        <v>3059948</v>
      </c>
      <c r="J22" s="287">
        <v>1362354</v>
      </c>
      <c r="K22" s="287">
        <v>0</v>
      </c>
      <c r="L22" s="287">
        <v>0</v>
      </c>
      <c r="M22" s="287">
        <v>0</v>
      </c>
      <c r="N22" s="287">
        <v>0</v>
      </c>
      <c r="O22" s="287">
        <v>0</v>
      </c>
      <c r="P22" s="287">
        <v>4118</v>
      </c>
      <c r="Q22" s="287">
        <v>184356</v>
      </c>
      <c r="R22" s="287">
        <v>0</v>
      </c>
      <c r="S22" s="287">
        <v>0</v>
      </c>
      <c r="T22" s="287">
        <v>0</v>
      </c>
      <c r="U22" s="287">
        <v>655202</v>
      </c>
      <c r="V22" s="287">
        <v>0</v>
      </c>
      <c r="W22" s="287">
        <v>6841660</v>
      </c>
      <c r="X22" s="287">
        <v>0</v>
      </c>
      <c r="Y22" s="287">
        <v>0</v>
      </c>
      <c r="Z22" s="287">
        <v>7903554</v>
      </c>
      <c r="AA22" s="287">
        <v>0</v>
      </c>
      <c r="AB22" s="288">
        <f t="shared" si="5"/>
        <v>21510530</v>
      </c>
      <c r="AC22" s="174" t="s">
        <v>321</v>
      </c>
      <c r="AE22" s="156">
        <v>24201316</v>
      </c>
      <c r="AF22" s="158">
        <f t="shared" si="6"/>
        <v>-2690786</v>
      </c>
    </row>
    <row r="23" spans="1:32" s="157" customFormat="1" ht="19.5" customHeight="1" x14ac:dyDescent="0.4">
      <c r="A23" s="157">
        <v>11</v>
      </c>
      <c r="C23" s="171" t="s">
        <v>320</v>
      </c>
      <c r="D23" s="283">
        <v>323166</v>
      </c>
      <c r="E23" s="283">
        <v>0</v>
      </c>
      <c r="F23" s="283">
        <v>0</v>
      </c>
      <c r="G23" s="283">
        <v>26662</v>
      </c>
      <c r="H23" s="283">
        <v>0</v>
      </c>
      <c r="I23" s="283">
        <v>3629963</v>
      </c>
      <c r="J23" s="283">
        <v>3008492</v>
      </c>
      <c r="K23" s="283">
        <v>0</v>
      </c>
      <c r="L23" s="283">
        <v>0</v>
      </c>
      <c r="M23" s="283">
        <v>0</v>
      </c>
      <c r="N23" s="283">
        <v>104636</v>
      </c>
      <c r="O23" s="283">
        <v>0</v>
      </c>
      <c r="P23" s="283">
        <v>0</v>
      </c>
      <c r="Q23" s="283">
        <v>250476</v>
      </c>
      <c r="R23" s="283">
        <v>0</v>
      </c>
      <c r="S23" s="283">
        <v>0</v>
      </c>
      <c r="T23" s="283">
        <v>0</v>
      </c>
      <c r="U23" s="283">
        <v>843113</v>
      </c>
      <c r="V23" s="283">
        <v>0</v>
      </c>
      <c r="W23" s="283">
        <v>14384370</v>
      </c>
      <c r="X23" s="283">
        <v>0</v>
      </c>
      <c r="Y23" s="283">
        <v>0</v>
      </c>
      <c r="Z23" s="283">
        <v>3878581</v>
      </c>
      <c r="AA23" s="283">
        <v>0</v>
      </c>
      <c r="AB23" s="284">
        <f t="shared" si="5"/>
        <v>26449459</v>
      </c>
      <c r="AC23" s="160" t="s">
        <v>319</v>
      </c>
      <c r="AE23" s="156">
        <v>27549964</v>
      </c>
      <c r="AF23" s="158">
        <f t="shared" si="6"/>
        <v>-1100505</v>
      </c>
    </row>
    <row r="24" spans="1:32" s="157" customFormat="1" ht="19.5" customHeight="1" x14ac:dyDescent="0.4">
      <c r="A24" s="157">
        <v>12</v>
      </c>
      <c r="C24" s="171" t="s">
        <v>318</v>
      </c>
      <c r="D24" s="283">
        <v>389480</v>
      </c>
      <c r="E24" s="283">
        <v>771070</v>
      </c>
      <c r="F24" s="283">
        <v>0</v>
      </c>
      <c r="G24" s="283">
        <v>0</v>
      </c>
      <c r="H24" s="283">
        <v>111706</v>
      </c>
      <c r="I24" s="283">
        <v>2927772</v>
      </c>
      <c r="J24" s="283">
        <v>1656727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282058</v>
      </c>
      <c r="R24" s="283">
        <v>0</v>
      </c>
      <c r="S24" s="283">
        <v>0</v>
      </c>
      <c r="T24" s="283">
        <v>0</v>
      </c>
      <c r="U24" s="283">
        <v>871113</v>
      </c>
      <c r="V24" s="283">
        <v>0</v>
      </c>
      <c r="W24" s="283">
        <v>11152995</v>
      </c>
      <c r="X24" s="283">
        <v>0</v>
      </c>
      <c r="Y24" s="283">
        <v>0</v>
      </c>
      <c r="Z24" s="283">
        <v>16283959</v>
      </c>
      <c r="AA24" s="283">
        <v>0</v>
      </c>
      <c r="AB24" s="284">
        <f t="shared" si="5"/>
        <v>34446880</v>
      </c>
      <c r="AC24" s="160" t="s">
        <v>317</v>
      </c>
      <c r="AE24" s="156">
        <v>34426017</v>
      </c>
      <c r="AF24" s="158">
        <f t="shared" si="6"/>
        <v>20863</v>
      </c>
    </row>
    <row r="25" spans="1:32" s="157" customFormat="1" ht="19.5" customHeight="1" x14ac:dyDescent="0.4">
      <c r="A25" s="157">
        <v>13</v>
      </c>
      <c r="C25" s="171" t="s">
        <v>316</v>
      </c>
      <c r="D25" s="283">
        <v>1309045</v>
      </c>
      <c r="E25" s="283">
        <v>0</v>
      </c>
      <c r="F25" s="283">
        <v>0</v>
      </c>
      <c r="G25" s="283">
        <v>790815</v>
      </c>
      <c r="H25" s="283">
        <v>258608</v>
      </c>
      <c r="I25" s="283">
        <v>3564596</v>
      </c>
      <c r="J25" s="283">
        <v>3811129</v>
      </c>
      <c r="K25" s="283">
        <v>0</v>
      </c>
      <c r="L25" s="283">
        <v>0</v>
      </c>
      <c r="M25" s="283">
        <v>0</v>
      </c>
      <c r="N25" s="283">
        <v>0</v>
      </c>
      <c r="O25" s="283">
        <v>1221150</v>
      </c>
      <c r="P25" s="283">
        <v>12800</v>
      </c>
      <c r="Q25" s="283">
        <v>1106637</v>
      </c>
      <c r="R25" s="283">
        <v>59018</v>
      </c>
      <c r="S25" s="283">
        <v>0</v>
      </c>
      <c r="T25" s="283">
        <v>0</v>
      </c>
      <c r="U25" s="283">
        <v>588534</v>
      </c>
      <c r="V25" s="283">
        <v>0</v>
      </c>
      <c r="W25" s="283">
        <v>23886347</v>
      </c>
      <c r="X25" s="283">
        <v>0</v>
      </c>
      <c r="Y25" s="283">
        <v>223572</v>
      </c>
      <c r="Z25" s="283">
        <v>4180167</v>
      </c>
      <c r="AA25" s="283">
        <v>0</v>
      </c>
      <c r="AB25" s="284">
        <f t="shared" si="5"/>
        <v>41012418</v>
      </c>
      <c r="AC25" s="160" t="s">
        <v>315</v>
      </c>
      <c r="AE25" s="156">
        <v>41460506</v>
      </c>
      <c r="AF25" s="158">
        <f t="shared" si="6"/>
        <v>-448088</v>
      </c>
    </row>
    <row r="26" spans="1:32" s="157" customFormat="1" ht="19.5" customHeight="1" x14ac:dyDescent="0.4">
      <c r="A26" s="157">
        <v>14</v>
      </c>
      <c r="C26" s="171" t="s">
        <v>314</v>
      </c>
      <c r="D26" s="283">
        <v>1936757</v>
      </c>
      <c r="E26" s="283">
        <v>7050</v>
      </c>
      <c r="F26" s="283">
        <v>0</v>
      </c>
      <c r="G26" s="283">
        <v>0</v>
      </c>
      <c r="H26" s="283">
        <v>19558</v>
      </c>
      <c r="I26" s="283">
        <v>3408973</v>
      </c>
      <c r="J26" s="283">
        <v>2989694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928049</v>
      </c>
      <c r="R26" s="283">
        <v>0</v>
      </c>
      <c r="S26" s="283">
        <v>0</v>
      </c>
      <c r="T26" s="283">
        <v>0</v>
      </c>
      <c r="U26" s="283">
        <v>662217</v>
      </c>
      <c r="V26" s="283">
        <v>0</v>
      </c>
      <c r="W26" s="283">
        <v>2982900</v>
      </c>
      <c r="X26" s="283">
        <v>0</v>
      </c>
      <c r="Y26" s="283">
        <v>0</v>
      </c>
      <c r="Z26" s="283">
        <v>6449735</v>
      </c>
      <c r="AA26" s="283">
        <v>0</v>
      </c>
      <c r="AB26" s="284">
        <f t="shared" si="5"/>
        <v>19384933</v>
      </c>
      <c r="AC26" s="160" t="s">
        <v>313</v>
      </c>
      <c r="AE26" s="156">
        <v>20394544</v>
      </c>
      <c r="AF26" s="158">
        <f t="shared" si="6"/>
        <v>-1009611</v>
      </c>
    </row>
    <row r="27" spans="1:32" s="157" customFormat="1" ht="19.5" customHeight="1" x14ac:dyDescent="0.4">
      <c r="A27" s="157">
        <v>15</v>
      </c>
      <c r="C27" s="171" t="s">
        <v>312</v>
      </c>
      <c r="D27" s="283">
        <v>350912</v>
      </c>
      <c r="E27" s="283">
        <v>0</v>
      </c>
      <c r="F27" s="283">
        <v>0</v>
      </c>
      <c r="G27" s="283">
        <v>62260</v>
      </c>
      <c r="H27" s="283">
        <v>143392</v>
      </c>
      <c r="I27" s="283">
        <v>1231439</v>
      </c>
      <c r="J27" s="283">
        <v>3543657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205109</v>
      </c>
      <c r="R27" s="283">
        <v>0</v>
      </c>
      <c r="S27" s="283">
        <v>0</v>
      </c>
      <c r="T27" s="283">
        <v>0</v>
      </c>
      <c r="U27" s="283">
        <v>446028</v>
      </c>
      <c r="V27" s="283">
        <v>0</v>
      </c>
      <c r="W27" s="283">
        <v>3403138</v>
      </c>
      <c r="X27" s="283">
        <v>0</v>
      </c>
      <c r="Y27" s="283">
        <v>0</v>
      </c>
      <c r="Z27" s="283">
        <v>4215227</v>
      </c>
      <c r="AA27" s="283">
        <v>0</v>
      </c>
      <c r="AB27" s="284">
        <f t="shared" si="5"/>
        <v>13601162</v>
      </c>
      <c r="AC27" s="160" t="s">
        <v>311</v>
      </c>
      <c r="AE27" s="156">
        <v>14705115</v>
      </c>
      <c r="AF27" s="158">
        <f t="shared" si="6"/>
        <v>-1103953</v>
      </c>
    </row>
    <row r="28" spans="1:32" s="157" customFormat="1" ht="19.5" customHeight="1" x14ac:dyDescent="0.4">
      <c r="A28" s="157">
        <v>16</v>
      </c>
      <c r="C28" s="173" t="s">
        <v>310</v>
      </c>
      <c r="D28" s="285">
        <v>94100</v>
      </c>
      <c r="E28" s="285">
        <v>487082</v>
      </c>
      <c r="F28" s="285">
        <v>0</v>
      </c>
      <c r="G28" s="285">
        <v>0</v>
      </c>
      <c r="H28" s="285">
        <v>89000</v>
      </c>
      <c r="I28" s="285">
        <v>188760</v>
      </c>
      <c r="J28" s="285">
        <v>576038</v>
      </c>
      <c r="K28" s="285">
        <v>0</v>
      </c>
      <c r="L28" s="285">
        <v>0</v>
      </c>
      <c r="M28" s="285">
        <v>0</v>
      </c>
      <c r="N28" s="285">
        <v>0</v>
      </c>
      <c r="O28" s="285">
        <v>0</v>
      </c>
      <c r="P28" s="285">
        <v>0</v>
      </c>
      <c r="Q28" s="285">
        <v>0</v>
      </c>
      <c r="R28" s="285">
        <v>0</v>
      </c>
      <c r="S28" s="285">
        <v>0</v>
      </c>
      <c r="T28" s="285">
        <v>0</v>
      </c>
      <c r="U28" s="285">
        <v>242704</v>
      </c>
      <c r="V28" s="285">
        <v>0</v>
      </c>
      <c r="W28" s="285">
        <v>4325105</v>
      </c>
      <c r="X28" s="285">
        <v>0</v>
      </c>
      <c r="Y28" s="285">
        <v>0</v>
      </c>
      <c r="Z28" s="285">
        <v>1043976</v>
      </c>
      <c r="AA28" s="285">
        <v>0</v>
      </c>
      <c r="AB28" s="286">
        <f t="shared" si="5"/>
        <v>7046765</v>
      </c>
      <c r="AC28" s="169" t="s">
        <v>309</v>
      </c>
      <c r="AE28" s="156">
        <v>7257765</v>
      </c>
      <c r="AF28" s="158">
        <f t="shared" si="6"/>
        <v>-211000</v>
      </c>
    </row>
    <row r="29" spans="1:32" s="157" customFormat="1" ht="19.5" customHeight="1" x14ac:dyDescent="0.4">
      <c r="A29" s="157">
        <v>17</v>
      </c>
      <c r="C29" s="171" t="s">
        <v>308</v>
      </c>
      <c r="D29" s="283">
        <v>199968</v>
      </c>
      <c r="E29" s="283">
        <v>0</v>
      </c>
      <c r="F29" s="283">
        <v>0</v>
      </c>
      <c r="G29" s="283">
        <v>185420</v>
      </c>
      <c r="H29" s="283">
        <v>13132</v>
      </c>
      <c r="I29" s="283">
        <v>2964175</v>
      </c>
      <c r="J29" s="283">
        <v>3246450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187938</v>
      </c>
      <c r="R29" s="283">
        <v>0</v>
      </c>
      <c r="S29" s="283">
        <v>0</v>
      </c>
      <c r="T29" s="283">
        <v>0</v>
      </c>
      <c r="U29" s="283">
        <v>382248</v>
      </c>
      <c r="V29" s="283">
        <v>0</v>
      </c>
      <c r="W29" s="283">
        <v>10711668</v>
      </c>
      <c r="X29" s="283">
        <v>0</v>
      </c>
      <c r="Y29" s="283">
        <v>0</v>
      </c>
      <c r="Z29" s="283">
        <v>1611834</v>
      </c>
      <c r="AA29" s="283">
        <v>0</v>
      </c>
      <c r="AB29" s="284">
        <f t="shared" si="5"/>
        <v>19502833</v>
      </c>
      <c r="AC29" s="160" t="s">
        <v>307</v>
      </c>
      <c r="AE29" s="156">
        <v>19916823</v>
      </c>
      <c r="AF29" s="158">
        <f t="shared" si="6"/>
        <v>-413990</v>
      </c>
    </row>
    <row r="30" spans="1:32" s="157" customFormat="1" ht="19.5" customHeight="1" x14ac:dyDescent="0.4">
      <c r="A30" s="157">
        <v>18</v>
      </c>
      <c r="C30" s="171" t="s">
        <v>306</v>
      </c>
      <c r="D30" s="283">
        <v>204264</v>
      </c>
      <c r="E30" s="283">
        <v>0</v>
      </c>
      <c r="F30" s="283">
        <v>0</v>
      </c>
      <c r="G30" s="283">
        <v>164655</v>
      </c>
      <c r="H30" s="283">
        <v>228264</v>
      </c>
      <c r="I30" s="283">
        <v>700826</v>
      </c>
      <c r="J30" s="283">
        <v>516184</v>
      </c>
      <c r="K30" s="283">
        <v>0</v>
      </c>
      <c r="L30" s="283">
        <v>0</v>
      </c>
      <c r="M30" s="283">
        <v>0</v>
      </c>
      <c r="N30" s="283">
        <v>2387</v>
      </c>
      <c r="O30" s="283">
        <v>0</v>
      </c>
      <c r="P30" s="283">
        <v>0</v>
      </c>
      <c r="Q30" s="283">
        <v>285662</v>
      </c>
      <c r="R30" s="283">
        <v>21638</v>
      </c>
      <c r="S30" s="283">
        <v>0</v>
      </c>
      <c r="T30" s="283">
        <v>0</v>
      </c>
      <c r="U30" s="283">
        <v>342572</v>
      </c>
      <c r="V30" s="283">
        <v>0</v>
      </c>
      <c r="W30" s="283">
        <v>14741719</v>
      </c>
      <c r="X30" s="283">
        <v>0</v>
      </c>
      <c r="Y30" s="283">
        <v>125406</v>
      </c>
      <c r="Z30" s="283">
        <v>3235147</v>
      </c>
      <c r="AA30" s="283">
        <v>0</v>
      </c>
      <c r="AB30" s="284">
        <f t="shared" si="5"/>
        <v>20568724</v>
      </c>
      <c r="AC30" s="160" t="s">
        <v>305</v>
      </c>
      <c r="AE30" s="156">
        <v>20480895</v>
      </c>
      <c r="AF30" s="158">
        <f t="shared" si="6"/>
        <v>87829</v>
      </c>
    </row>
    <row r="31" spans="1:32" s="157" customFormat="1" ht="19.5" customHeight="1" x14ac:dyDescent="0.4">
      <c r="A31" s="157">
        <v>19</v>
      </c>
      <c r="C31" s="171" t="s">
        <v>304</v>
      </c>
      <c r="D31" s="283">
        <v>143400</v>
      </c>
      <c r="E31" s="283">
        <v>78546</v>
      </c>
      <c r="F31" s="283">
        <v>0</v>
      </c>
      <c r="G31" s="283">
        <v>14112</v>
      </c>
      <c r="H31" s="283">
        <v>50274</v>
      </c>
      <c r="I31" s="283">
        <v>2703001</v>
      </c>
      <c r="J31" s="283">
        <v>2043110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27447</v>
      </c>
      <c r="R31" s="283">
        <v>0</v>
      </c>
      <c r="S31" s="283">
        <v>0</v>
      </c>
      <c r="T31" s="283">
        <v>0</v>
      </c>
      <c r="U31" s="283">
        <v>258426</v>
      </c>
      <c r="V31" s="283">
        <v>0</v>
      </c>
      <c r="W31" s="283">
        <v>12604682</v>
      </c>
      <c r="X31" s="283">
        <v>0</v>
      </c>
      <c r="Y31" s="283">
        <v>0</v>
      </c>
      <c r="Z31" s="283">
        <v>1599251</v>
      </c>
      <c r="AA31" s="283">
        <v>0</v>
      </c>
      <c r="AB31" s="284">
        <f t="shared" si="5"/>
        <v>19522249</v>
      </c>
      <c r="AC31" s="160" t="s">
        <v>303</v>
      </c>
      <c r="AE31" s="156">
        <v>18682079</v>
      </c>
      <c r="AF31" s="158">
        <f t="shared" si="6"/>
        <v>840170</v>
      </c>
    </row>
    <row r="32" spans="1:32" s="157" customFormat="1" ht="19.5" customHeight="1" x14ac:dyDescent="0.4">
      <c r="A32" s="157">
        <v>20</v>
      </c>
      <c r="C32" s="172" t="s">
        <v>302</v>
      </c>
      <c r="D32" s="287">
        <v>334116</v>
      </c>
      <c r="E32" s="287">
        <v>0</v>
      </c>
      <c r="F32" s="287">
        <v>0</v>
      </c>
      <c r="G32" s="287">
        <v>15926</v>
      </c>
      <c r="H32" s="287">
        <v>65400</v>
      </c>
      <c r="I32" s="287">
        <v>2245497</v>
      </c>
      <c r="J32" s="287">
        <v>1971198</v>
      </c>
      <c r="K32" s="287">
        <v>0</v>
      </c>
      <c r="L32" s="287">
        <v>0</v>
      </c>
      <c r="M32" s="287">
        <v>0</v>
      </c>
      <c r="N32" s="287">
        <v>88975</v>
      </c>
      <c r="O32" s="287">
        <v>0</v>
      </c>
      <c r="P32" s="287">
        <v>0</v>
      </c>
      <c r="Q32" s="287">
        <v>81963</v>
      </c>
      <c r="R32" s="287">
        <v>0</v>
      </c>
      <c r="S32" s="287">
        <v>0</v>
      </c>
      <c r="T32" s="287">
        <v>0</v>
      </c>
      <c r="U32" s="287">
        <v>491279</v>
      </c>
      <c r="V32" s="287">
        <v>0</v>
      </c>
      <c r="W32" s="287">
        <v>17762179</v>
      </c>
      <c r="X32" s="287">
        <v>0</v>
      </c>
      <c r="Y32" s="287">
        <v>0</v>
      </c>
      <c r="Z32" s="287">
        <v>1657187</v>
      </c>
      <c r="AA32" s="287">
        <v>0</v>
      </c>
      <c r="AB32" s="288">
        <f t="shared" si="5"/>
        <v>24713720</v>
      </c>
      <c r="AC32" s="174" t="s">
        <v>301</v>
      </c>
      <c r="AE32" s="156">
        <v>24519413</v>
      </c>
      <c r="AF32" s="158">
        <f t="shared" si="6"/>
        <v>194307</v>
      </c>
    </row>
    <row r="33" spans="1:32" s="157" customFormat="1" ht="19.5" customHeight="1" x14ac:dyDescent="0.4">
      <c r="A33" s="157">
        <v>21</v>
      </c>
      <c r="C33" s="171" t="s">
        <v>300</v>
      </c>
      <c r="D33" s="283">
        <v>30248</v>
      </c>
      <c r="E33" s="283">
        <v>0</v>
      </c>
      <c r="F33" s="283">
        <v>0</v>
      </c>
      <c r="G33" s="283">
        <v>8679</v>
      </c>
      <c r="H33" s="283">
        <v>0</v>
      </c>
      <c r="I33" s="283">
        <v>1074747</v>
      </c>
      <c r="J33" s="283">
        <v>590608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55955</v>
      </c>
      <c r="R33" s="283">
        <v>0</v>
      </c>
      <c r="S33" s="283">
        <v>0</v>
      </c>
      <c r="T33" s="283">
        <v>0</v>
      </c>
      <c r="U33" s="283">
        <v>233505</v>
      </c>
      <c r="V33" s="283">
        <v>0</v>
      </c>
      <c r="W33" s="283">
        <v>11428136</v>
      </c>
      <c r="X33" s="283">
        <v>0</v>
      </c>
      <c r="Y33" s="283">
        <v>0</v>
      </c>
      <c r="Z33" s="283">
        <v>1372387</v>
      </c>
      <c r="AA33" s="283">
        <v>0</v>
      </c>
      <c r="AB33" s="284">
        <f t="shared" si="5"/>
        <v>14794265</v>
      </c>
      <c r="AC33" s="160" t="s">
        <v>299</v>
      </c>
      <c r="AE33" s="156">
        <v>14219333</v>
      </c>
      <c r="AF33" s="158">
        <f t="shared" si="6"/>
        <v>574932</v>
      </c>
    </row>
    <row r="34" spans="1:32" s="157" customFormat="1" ht="19.5" customHeight="1" x14ac:dyDescent="0.4">
      <c r="A34" s="157">
        <v>22</v>
      </c>
      <c r="C34" s="171" t="s">
        <v>298</v>
      </c>
      <c r="D34" s="283">
        <v>41500</v>
      </c>
      <c r="E34" s="283">
        <v>45640</v>
      </c>
      <c r="F34" s="283">
        <v>0</v>
      </c>
      <c r="G34" s="283">
        <v>0</v>
      </c>
      <c r="H34" s="283">
        <v>29275</v>
      </c>
      <c r="I34" s="283">
        <v>4088743</v>
      </c>
      <c r="J34" s="283">
        <v>921599</v>
      </c>
      <c r="K34" s="283">
        <v>0</v>
      </c>
      <c r="L34" s="283">
        <v>0</v>
      </c>
      <c r="M34" s="283">
        <v>0</v>
      </c>
      <c r="N34" s="283">
        <v>166968</v>
      </c>
      <c r="O34" s="283">
        <v>0</v>
      </c>
      <c r="P34" s="283">
        <v>0</v>
      </c>
      <c r="Q34" s="283">
        <v>24691</v>
      </c>
      <c r="R34" s="283">
        <v>0</v>
      </c>
      <c r="S34" s="283">
        <v>0</v>
      </c>
      <c r="T34" s="283">
        <v>0</v>
      </c>
      <c r="U34" s="283">
        <v>651353</v>
      </c>
      <c r="V34" s="283">
        <v>0</v>
      </c>
      <c r="W34" s="283">
        <v>3097334</v>
      </c>
      <c r="X34" s="283">
        <v>0</v>
      </c>
      <c r="Y34" s="283">
        <v>0</v>
      </c>
      <c r="Z34" s="283">
        <v>4957735</v>
      </c>
      <c r="AA34" s="283">
        <v>0</v>
      </c>
      <c r="AB34" s="284">
        <f t="shared" si="5"/>
        <v>14024838</v>
      </c>
      <c r="AC34" s="160" t="s">
        <v>297</v>
      </c>
      <c r="AE34" s="156">
        <v>15714810</v>
      </c>
      <c r="AF34" s="158">
        <f t="shared" si="6"/>
        <v>-1689972</v>
      </c>
    </row>
    <row r="35" spans="1:32" s="157" customFormat="1" ht="19.5" customHeight="1" x14ac:dyDescent="0.4">
      <c r="A35" s="157">
        <v>23</v>
      </c>
      <c r="C35" s="171" t="s">
        <v>296</v>
      </c>
      <c r="D35" s="283">
        <v>132722</v>
      </c>
      <c r="E35" s="283">
        <v>0</v>
      </c>
      <c r="F35" s="283">
        <v>0</v>
      </c>
      <c r="G35" s="283">
        <v>0</v>
      </c>
      <c r="H35" s="283">
        <v>12057</v>
      </c>
      <c r="I35" s="283">
        <v>7181206</v>
      </c>
      <c r="J35" s="283">
        <v>2846185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182335</v>
      </c>
      <c r="R35" s="283">
        <v>0</v>
      </c>
      <c r="S35" s="283">
        <v>0</v>
      </c>
      <c r="T35" s="283">
        <v>0</v>
      </c>
      <c r="U35" s="283">
        <v>303740</v>
      </c>
      <c r="V35" s="283">
        <v>0</v>
      </c>
      <c r="W35" s="283">
        <v>10102075</v>
      </c>
      <c r="X35" s="283">
        <v>0</v>
      </c>
      <c r="Y35" s="283">
        <v>0</v>
      </c>
      <c r="Z35" s="283">
        <v>3362890</v>
      </c>
      <c r="AA35" s="283">
        <v>0</v>
      </c>
      <c r="AB35" s="284">
        <f t="shared" si="5"/>
        <v>24123210</v>
      </c>
      <c r="AC35" s="160" t="s">
        <v>295</v>
      </c>
      <c r="AE35" s="156">
        <v>23616814</v>
      </c>
      <c r="AF35" s="158">
        <f t="shared" si="6"/>
        <v>506396</v>
      </c>
    </row>
    <row r="36" spans="1:32" s="157" customFormat="1" ht="19.5" customHeight="1" x14ac:dyDescent="0.4">
      <c r="A36" s="157">
        <v>24</v>
      </c>
      <c r="C36" s="171" t="s">
        <v>294</v>
      </c>
      <c r="D36" s="283">
        <v>326750</v>
      </c>
      <c r="E36" s="283">
        <v>3940</v>
      </c>
      <c r="F36" s="283">
        <v>0</v>
      </c>
      <c r="G36" s="283">
        <v>0</v>
      </c>
      <c r="H36" s="283">
        <v>82000</v>
      </c>
      <c r="I36" s="283">
        <v>499318</v>
      </c>
      <c r="J36" s="283">
        <v>1269060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74001</v>
      </c>
      <c r="R36" s="283">
        <v>0</v>
      </c>
      <c r="S36" s="283">
        <v>0</v>
      </c>
      <c r="T36" s="283">
        <v>0</v>
      </c>
      <c r="U36" s="283">
        <v>274985</v>
      </c>
      <c r="V36" s="283">
        <v>0</v>
      </c>
      <c r="W36" s="283">
        <v>4929968</v>
      </c>
      <c r="X36" s="283">
        <v>0</v>
      </c>
      <c r="Y36" s="283">
        <v>0</v>
      </c>
      <c r="Z36" s="283">
        <v>2985448</v>
      </c>
      <c r="AA36" s="283">
        <v>0</v>
      </c>
      <c r="AB36" s="284">
        <f t="shared" si="5"/>
        <v>10445470</v>
      </c>
      <c r="AC36" s="160" t="s">
        <v>293</v>
      </c>
      <c r="AE36" s="156">
        <v>10808373</v>
      </c>
      <c r="AF36" s="158">
        <f t="shared" si="6"/>
        <v>-362903</v>
      </c>
    </row>
    <row r="37" spans="1:32" s="157" customFormat="1" ht="19.5" customHeight="1" x14ac:dyDescent="0.4">
      <c r="A37" s="157">
        <v>25</v>
      </c>
      <c r="C37" s="171" t="s">
        <v>292</v>
      </c>
      <c r="D37" s="283">
        <v>60695</v>
      </c>
      <c r="E37" s="283">
        <v>929878</v>
      </c>
      <c r="F37" s="283">
        <v>0</v>
      </c>
      <c r="G37" s="283">
        <v>111166</v>
      </c>
      <c r="H37" s="283">
        <v>6541</v>
      </c>
      <c r="I37" s="283">
        <v>550216</v>
      </c>
      <c r="J37" s="283">
        <v>2890975</v>
      </c>
      <c r="K37" s="283">
        <v>0</v>
      </c>
      <c r="L37" s="283">
        <v>0</v>
      </c>
      <c r="M37" s="283">
        <v>773975</v>
      </c>
      <c r="N37" s="283">
        <v>0</v>
      </c>
      <c r="O37" s="283">
        <v>0</v>
      </c>
      <c r="P37" s="283">
        <v>0</v>
      </c>
      <c r="Q37" s="283">
        <v>19480</v>
      </c>
      <c r="R37" s="283">
        <v>56113</v>
      </c>
      <c r="S37" s="283">
        <v>0</v>
      </c>
      <c r="T37" s="283">
        <v>0</v>
      </c>
      <c r="U37" s="283">
        <v>277212</v>
      </c>
      <c r="V37" s="283">
        <v>0</v>
      </c>
      <c r="W37" s="283">
        <v>14294142</v>
      </c>
      <c r="X37" s="283">
        <v>0</v>
      </c>
      <c r="Y37" s="283">
        <v>90531</v>
      </c>
      <c r="Z37" s="283">
        <v>5196364</v>
      </c>
      <c r="AA37" s="283">
        <v>0</v>
      </c>
      <c r="AB37" s="284">
        <f t="shared" si="5"/>
        <v>25257288</v>
      </c>
      <c r="AC37" s="160" t="s">
        <v>291</v>
      </c>
      <c r="AE37" s="156">
        <v>27049467</v>
      </c>
      <c r="AF37" s="158">
        <f t="shared" si="6"/>
        <v>-1792179</v>
      </c>
    </row>
    <row r="38" spans="1:32" s="157" customFormat="1" ht="19.5" customHeight="1" x14ac:dyDescent="0.4">
      <c r="A38" s="157">
        <v>26</v>
      </c>
      <c r="C38" s="171" t="s">
        <v>290</v>
      </c>
      <c r="D38" s="283">
        <v>830233</v>
      </c>
      <c r="E38" s="283">
        <v>0</v>
      </c>
      <c r="F38" s="283">
        <v>0</v>
      </c>
      <c r="G38" s="283">
        <v>22377</v>
      </c>
      <c r="H38" s="283">
        <v>0</v>
      </c>
      <c r="I38" s="283">
        <v>9415575</v>
      </c>
      <c r="J38" s="283">
        <v>5668434</v>
      </c>
      <c r="K38" s="283">
        <v>0</v>
      </c>
      <c r="L38" s="283">
        <v>0</v>
      </c>
      <c r="M38" s="283">
        <v>949288</v>
      </c>
      <c r="N38" s="283">
        <v>5622</v>
      </c>
      <c r="O38" s="283">
        <v>0</v>
      </c>
      <c r="P38" s="283">
        <v>0</v>
      </c>
      <c r="Q38" s="283">
        <v>675766</v>
      </c>
      <c r="R38" s="283">
        <v>66400</v>
      </c>
      <c r="S38" s="283">
        <v>0</v>
      </c>
      <c r="T38" s="283">
        <v>0</v>
      </c>
      <c r="U38" s="283">
        <v>896483</v>
      </c>
      <c r="V38" s="283">
        <v>0</v>
      </c>
      <c r="W38" s="283">
        <v>31034504</v>
      </c>
      <c r="X38" s="283">
        <v>0</v>
      </c>
      <c r="Y38" s="283">
        <v>67300</v>
      </c>
      <c r="Z38" s="283">
        <v>6797249</v>
      </c>
      <c r="AA38" s="283">
        <v>0</v>
      </c>
      <c r="AB38" s="284">
        <f t="shared" si="5"/>
        <v>56429231</v>
      </c>
      <c r="AC38" s="174" t="s">
        <v>289</v>
      </c>
      <c r="AE38" s="156">
        <v>55409719</v>
      </c>
      <c r="AF38" s="158">
        <f t="shared" si="6"/>
        <v>1019512</v>
      </c>
    </row>
    <row r="39" spans="1:32" s="157" customFormat="1" ht="19.5" customHeight="1" x14ac:dyDescent="0.4">
      <c r="A39" s="157">
        <v>27</v>
      </c>
      <c r="C39" s="173" t="s">
        <v>288</v>
      </c>
      <c r="D39" s="285">
        <v>0</v>
      </c>
      <c r="E39" s="285">
        <v>0</v>
      </c>
      <c r="F39" s="285">
        <v>0</v>
      </c>
      <c r="G39" s="285">
        <v>0</v>
      </c>
      <c r="H39" s="285">
        <v>0</v>
      </c>
      <c r="I39" s="285">
        <v>377800</v>
      </c>
      <c r="J39" s="285">
        <v>17836</v>
      </c>
      <c r="K39" s="285">
        <v>0</v>
      </c>
      <c r="L39" s="285">
        <v>0</v>
      </c>
      <c r="M39" s="285">
        <v>0</v>
      </c>
      <c r="N39" s="285">
        <v>0</v>
      </c>
      <c r="O39" s="285">
        <v>0</v>
      </c>
      <c r="P39" s="285">
        <v>0</v>
      </c>
      <c r="Q39" s="285">
        <v>0</v>
      </c>
      <c r="R39" s="285">
        <v>0</v>
      </c>
      <c r="S39" s="285">
        <v>0</v>
      </c>
      <c r="T39" s="285">
        <v>0</v>
      </c>
      <c r="U39" s="285">
        <v>138841</v>
      </c>
      <c r="V39" s="285">
        <v>0</v>
      </c>
      <c r="W39" s="285">
        <v>1548491</v>
      </c>
      <c r="X39" s="285">
        <v>0</v>
      </c>
      <c r="Y39" s="285">
        <v>0</v>
      </c>
      <c r="Z39" s="285">
        <v>4731391</v>
      </c>
      <c r="AA39" s="285">
        <v>0</v>
      </c>
      <c r="AB39" s="286">
        <f t="shared" si="5"/>
        <v>6814359</v>
      </c>
      <c r="AC39" s="160" t="s">
        <v>287</v>
      </c>
      <c r="AE39" s="156">
        <v>5817587</v>
      </c>
      <c r="AF39" s="158">
        <f t="shared" si="6"/>
        <v>996772</v>
      </c>
    </row>
    <row r="40" spans="1:32" s="157" customFormat="1" ht="19.5" customHeight="1" x14ac:dyDescent="0.4">
      <c r="A40" s="157">
        <v>28</v>
      </c>
      <c r="C40" s="171" t="s">
        <v>286</v>
      </c>
      <c r="D40" s="283">
        <v>0</v>
      </c>
      <c r="E40" s="283">
        <v>130597</v>
      </c>
      <c r="F40" s="283">
        <v>0</v>
      </c>
      <c r="G40" s="283">
        <v>0</v>
      </c>
      <c r="H40" s="283">
        <v>26000</v>
      </c>
      <c r="I40" s="283">
        <v>6499</v>
      </c>
      <c r="J40" s="283">
        <v>301124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111570</v>
      </c>
      <c r="S40" s="283">
        <v>0</v>
      </c>
      <c r="T40" s="283">
        <v>0</v>
      </c>
      <c r="U40" s="283">
        <v>65316</v>
      </c>
      <c r="V40" s="283">
        <v>0</v>
      </c>
      <c r="W40" s="283">
        <v>3935220</v>
      </c>
      <c r="X40" s="283">
        <v>0</v>
      </c>
      <c r="Y40" s="283">
        <v>0</v>
      </c>
      <c r="Z40" s="283">
        <v>1302740</v>
      </c>
      <c r="AA40" s="283">
        <v>0</v>
      </c>
      <c r="AB40" s="284">
        <f t="shared" si="5"/>
        <v>5879066</v>
      </c>
      <c r="AC40" s="160" t="s">
        <v>285</v>
      </c>
      <c r="AE40" s="156">
        <v>5933258</v>
      </c>
      <c r="AF40" s="158">
        <f t="shared" si="6"/>
        <v>-54192</v>
      </c>
    </row>
    <row r="41" spans="1:32" s="157" customFormat="1" ht="19.5" customHeight="1" x14ac:dyDescent="0.4">
      <c r="A41" s="157">
        <v>29</v>
      </c>
      <c r="C41" s="171" t="s">
        <v>284</v>
      </c>
      <c r="D41" s="283">
        <v>0</v>
      </c>
      <c r="E41" s="283">
        <v>0</v>
      </c>
      <c r="F41" s="283">
        <v>0</v>
      </c>
      <c r="G41" s="283">
        <v>0</v>
      </c>
      <c r="H41" s="283">
        <v>0</v>
      </c>
      <c r="I41" s="283">
        <v>0</v>
      </c>
      <c r="J41" s="283">
        <v>0</v>
      </c>
      <c r="K41" s="283">
        <v>0</v>
      </c>
      <c r="L41" s="283">
        <v>0</v>
      </c>
      <c r="M41" s="283">
        <v>0</v>
      </c>
      <c r="N41" s="283">
        <v>0</v>
      </c>
      <c r="O41" s="283">
        <v>0</v>
      </c>
      <c r="P41" s="283">
        <v>0</v>
      </c>
      <c r="Q41" s="283">
        <v>0</v>
      </c>
      <c r="R41" s="283">
        <v>0</v>
      </c>
      <c r="S41" s="283">
        <v>0</v>
      </c>
      <c r="T41" s="283">
        <v>0</v>
      </c>
      <c r="U41" s="283">
        <v>5933</v>
      </c>
      <c r="V41" s="283">
        <v>0</v>
      </c>
      <c r="W41" s="283">
        <v>1030189</v>
      </c>
      <c r="X41" s="283">
        <v>0</v>
      </c>
      <c r="Y41" s="283">
        <v>0</v>
      </c>
      <c r="Z41" s="283">
        <v>0</v>
      </c>
      <c r="AA41" s="283">
        <v>0</v>
      </c>
      <c r="AB41" s="284">
        <f t="shared" si="5"/>
        <v>1036122</v>
      </c>
      <c r="AC41" s="160" t="s">
        <v>283</v>
      </c>
      <c r="AE41" s="156">
        <v>1099621</v>
      </c>
      <c r="AF41" s="158">
        <f t="shared" si="6"/>
        <v>-63499</v>
      </c>
    </row>
    <row r="42" spans="1:32" s="157" customFormat="1" ht="19.5" customHeight="1" x14ac:dyDescent="0.4">
      <c r="A42" s="157">
        <v>30</v>
      </c>
      <c r="C42" s="172" t="s">
        <v>282</v>
      </c>
      <c r="D42" s="287">
        <v>0</v>
      </c>
      <c r="E42" s="287">
        <v>0</v>
      </c>
      <c r="F42" s="287">
        <v>0</v>
      </c>
      <c r="G42" s="287">
        <v>0</v>
      </c>
      <c r="H42" s="287">
        <v>0</v>
      </c>
      <c r="I42" s="287">
        <v>0</v>
      </c>
      <c r="J42" s="287">
        <v>0</v>
      </c>
      <c r="K42" s="287"/>
      <c r="L42" s="287">
        <v>8270</v>
      </c>
      <c r="M42" s="287">
        <v>0</v>
      </c>
      <c r="N42" s="287">
        <v>0</v>
      </c>
      <c r="O42" s="287">
        <v>0</v>
      </c>
      <c r="P42" s="287">
        <v>0</v>
      </c>
      <c r="Q42" s="287">
        <v>0</v>
      </c>
      <c r="R42" s="287">
        <v>0</v>
      </c>
      <c r="S42" s="287">
        <v>0</v>
      </c>
      <c r="T42" s="287">
        <v>0</v>
      </c>
      <c r="U42" s="287">
        <v>18498</v>
      </c>
      <c r="V42" s="287">
        <v>0</v>
      </c>
      <c r="W42" s="287">
        <v>2016123</v>
      </c>
      <c r="X42" s="287">
        <v>0</v>
      </c>
      <c r="Y42" s="287">
        <v>0</v>
      </c>
      <c r="Z42" s="287">
        <v>139184</v>
      </c>
      <c r="AA42" s="287">
        <v>0</v>
      </c>
      <c r="AB42" s="288">
        <f t="shared" si="5"/>
        <v>2182075</v>
      </c>
      <c r="AC42" s="160" t="s">
        <v>281</v>
      </c>
      <c r="AE42" s="156">
        <v>2380908</v>
      </c>
      <c r="AF42" s="158">
        <f t="shared" si="6"/>
        <v>-198833</v>
      </c>
    </row>
    <row r="43" spans="1:32" s="157" customFormat="1" ht="19.5" customHeight="1" x14ac:dyDescent="0.4">
      <c r="A43" s="157">
        <v>31</v>
      </c>
      <c r="C43" s="171" t="s">
        <v>280</v>
      </c>
      <c r="D43" s="283">
        <v>0</v>
      </c>
      <c r="E43" s="283">
        <v>0</v>
      </c>
      <c r="F43" s="283">
        <v>440</v>
      </c>
      <c r="G43" s="283">
        <v>19461</v>
      </c>
      <c r="H43" s="283">
        <v>0</v>
      </c>
      <c r="I43" s="283">
        <v>1539698</v>
      </c>
      <c r="J43" s="283">
        <v>624682</v>
      </c>
      <c r="K43" s="283">
        <v>1803896</v>
      </c>
      <c r="L43" s="283">
        <v>1264638</v>
      </c>
      <c r="M43" s="283">
        <v>0</v>
      </c>
      <c r="N43" s="283">
        <v>0</v>
      </c>
      <c r="O43" s="283">
        <v>0</v>
      </c>
      <c r="P43" s="283">
        <v>0</v>
      </c>
      <c r="Q43" s="283">
        <v>229981</v>
      </c>
      <c r="R43" s="283">
        <v>0</v>
      </c>
      <c r="S43" s="283">
        <v>0</v>
      </c>
      <c r="T43" s="283">
        <v>0</v>
      </c>
      <c r="U43" s="283">
        <v>26694</v>
      </c>
      <c r="V43" s="283">
        <v>0</v>
      </c>
      <c r="W43" s="283">
        <v>2286431</v>
      </c>
      <c r="X43" s="283">
        <v>0</v>
      </c>
      <c r="Y43" s="283">
        <v>0</v>
      </c>
      <c r="Z43" s="283">
        <v>1745242</v>
      </c>
      <c r="AA43" s="283">
        <v>0</v>
      </c>
      <c r="AB43" s="284">
        <f t="shared" si="5"/>
        <v>9541163</v>
      </c>
      <c r="AC43" s="169" t="s">
        <v>279</v>
      </c>
      <c r="AE43" s="156">
        <v>8995885</v>
      </c>
      <c r="AF43" s="158">
        <f t="shared" si="6"/>
        <v>545278</v>
      </c>
    </row>
    <row r="44" spans="1:32" s="157" customFormat="1" ht="19.5" customHeight="1" x14ac:dyDescent="0.4">
      <c r="A44" s="157">
        <v>32</v>
      </c>
      <c r="C44" s="171" t="s">
        <v>278</v>
      </c>
      <c r="D44" s="283">
        <v>0</v>
      </c>
      <c r="E44" s="283">
        <v>0</v>
      </c>
      <c r="F44" s="283">
        <v>0</v>
      </c>
      <c r="G44" s="283">
        <v>0</v>
      </c>
      <c r="H44" s="283">
        <v>0</v>
      </c>
      <c r="I44" s="283">
        <v>127513</v>
      </c>
      <c r="J44" s="283">
        <v>32700</v>
      </c>
      <c r="K44" s="283">
        <v>84400</v>
      </c>
      <c r="L44" s="283">
        <v>0</v>
      </c>
      <c r="M44" s="283">
        <v>0</v>
      </c>
      <c r="N44" s="283">
        <v>0</v>
      </c>
      <c r="O44" s="283">
        <v>0</v>
      </c>
      <c r="P44" s="283">
        <v>0</v>
      </c>
      <c r="Q44" s="283">
        <v>0</v>
      </c>
      <c r="R44" s="283">
        <v>0</v>
      </c>
      <c r="S44" s="283">
        <v>0</v>
      </c>
      <c r="T44" s="283">
        <v>0</v>
      </c>
      <c r="U44" s="283">
        <v>0</v>
      </c>
      <c r="V44" s="283">
        <v>0</v>
      </c>
      <c r="W44" s="283">
        <v>245919</v>
      </c>
      <c r="X44" s="283">
        <v>0</v>
      </c>
      <c r="Y44" s="283">
        <v>0</v>
      </c>
      <c r="Z44" s="283">
        <v>31612</v>
      </c>
      <c r="AA44" s="283">
        <v>0</v>
      </c>
      <c r="AB44" s="284">
        <f t="shared" si="5"/>
        <v>522144</v>
      </c>
      <c r="AC44" s="160" t="s">
        <v>277</v>
      </c>
      <c r="AE44" s="156">
        <v>318782</v>
      </c>
      <c r="AF44" s="158">
        <f t="shared" si="6"/>
        <v>203362</v>
      </c>
    </row>
    <row r="45" spans="1:32" s="157" customFormat="1" ht="19.5" customHeight="1" x14ac:dyDescent="0.4">
      <c r="A45" s="157">
        <v>33</v>
      </c>
      <c r="C45" s="171" t="s">
        <v>276</v>
      </c>
      <c r="D45" s="283">
        <v>0</v>
      </c>
      <c r="E45" s="283">
        <v>44528</v>
      </c>
      <c r="F45" s="283">
        <v>0</v>
      </c>
      <c r="G45" s="283">
        <v>0</v>
      </c>
      <c r="H45" s="283">
        <v>0</v>
      </c>
      <c r="I45" s="283">
        <v>176499</v>
      </c>
      <c r="J45" s="283">
        <v>0</v>
      </c>
      <c r="K45" s="283">
        <v>368713</v>
      </c>
      <c r="L45" s="283">
        <v>1083247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3">
        <v>11570</v>
      </c>
      <c r="V45" s="283">
        <v>0</v>
      </c>
      <c r="W45" s="283">
        <v>1088322</v>
      </c>
      <c r="X45" s="283">
        <v>0</v>
      </c>
      <c r="Y45" s="283">
        <v>0</v>
      </c>
      <c r="Z45" s="283">
        <v>13229</v>
      </c>
      <c r="AA45" s="283">
        <v>0</v>
      </c>
      <c r="AB45" s="284">
        <f t="shared" ref="AB45:AB76" si="7">SUM(D45:AA45)</f>
        <v>2786108</v>
      </c>
      <c r="AC45" s="160" t="s">
        <v>275</v>
      </c>
      <c r="AE45" s="156">
        <v>2553191</v>
      </c>
      <c r="AF45" s="158">
        <f t="shared" si="6"/>
        <v>232917</v>
      </c>
    </row>
    <row r="46" spans="1:32" s="157" customFormat="1" ht="19.5" customHeight="1" x14ac:dyDescent="0.4">
      <c r="A46" s="157">
        <v>34</v>
      </c>
      <c r="C46" s="171" t="s">
        <v>274</v>
      </c>
      <c r="D46" s="283">
        <v>0</v>
      </c>
      <c r="E46" s="283">
        <v>0</v>
      </c>
      <c r="F46" s="283">
        <v>23000</v>
      </c>
      <c r="G46" s="283">
        <v>0</v>
      </c>
      <c r="H46" s="283">
        <v>22586</v>
      </c>
      <c r="I46" s="283">
        <v>23435</v>
      </c>
      <c r="J46" s="283">
        <v>3414</v>
      </c>
      <c r="K46" s="283">
        <v>458185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3">
        <v>6365</v>
      </c>
      <c r="V46" s="283">
        <v>0</v>
      </c>
      <c r="W46" s="283">
        <v>646399</v>
      </c>
      <c r="X46" s="283">
        <v>0</v>
      </c>
      <c r="Y46" s="283">
        <v>0</v>
      </c>
      <c r="Z46" s="283">
        <v>0</v>
      </c>
      <c r="AA46" s="283">
        <v>0</v>
      </c>
      <c r="AB46" s="284">
        <f t="shared" si="7"/>
        <v>1183384</v>
      </c>
      <c r="AC46" s="160" t="s">
        <v>273</v>
      </c>
      <c r="AE46" s="156">
        <v>1117015</v>
      </c>
      <c r="AF46" s="158">
        <f t="shared" si="6"/>
        <v>66369</v>
      </c>
    </row>
    <row r="47" spans="1:32" s="157" customFormat="1" ht="19.5" customHeight="1" x14ac:dyDescent="0.4">
      <c r="A47" s="157">
        <v>35</v>
      </c>
      <c r="C47" s="171" t="s">
        <v>272</v>
      </c>
      <c r="D47" s="283">
        <v>0</v>
      </c>
      <c r="E47" s="283">
        <v>4275</v>
      </c>
      <c r="F47" s="283">
        <v>0</v>
      </c>
      <c r="G47" s="283">
        <v>0</v>
      </c>
      <c r="H47" s="283">
        <v>0</v>
      </c>
      <c r="I47" s="283">
        <v>174967</v>
      </c>
      <c r="J47" s="283">
        <v>587500</v>
      </c>
      <c r="K47" s="283">
        <v>185000</v>
      </c>
      <c r="L47" s="283">
        <v>1013010</v>
      </c>
      <c r="M47" s="283">
        <v>0</v>
      </c>
      <c r="N47" s="283">
        <v>0</v>
      </c>
      <c r="O47" s="283">
        <v>0</v>
      </c>
      <c r="P47" s="283">
        <v>0</v>
      </c>
      <c r="Q47" s="283">
        <v>3558</v>
      </c>
      <c r="R47" s="283">
        <v>0</v>
      </c>
      <c r="S47" s="283">
        <v>0</v>
      </c>
      <c r="T47" s="283">
        <v>0</v>
      </c>
      <c r="U47" s="283">
        <v>7580</v>
      </c>
      <c r="V47" s="283">
        <v>0</v>
      </c>
      <c r="W47" s="283">
        <v>1041465</v>
      </c>
      <c r="X47" s="283">
        <v>0</v>
      </c>
      <c r="Y47" s="283">
        <v>0</v>
      </c>
      <c r="Z47" s="283">
        <v>63626</v>
      </c>
      <c r="AA47" s="283">
        <v>0</v>
      </c>
      <c r="AB47" s="284">
        <f t="shared" si="7"/>
        <v>3080981</v>
      </c>
      <c r="AC47" s="160" t="s">
        <v>271</v>
      </c>
      <c r="AE47" s="156">
        <v>2372837</v>
      </c>
      <c r="AF47" s="158">
        <f t="shared" si="6"/>
        <v>708144</v>
      </c>
    </row>
    <row r="48" spans="1:32" s="157" customFormat="1" ht="19.5" customHeight="1" x14ac:dyDescent="0.4">
      <c r="A48" s="157">
        <v>36</v>
      </c>
      <c r="C48" s="171" t="s">
        <v>270</v>
      </c>
      <c r="D48" s="283">
        <v>0</v>
      </c>
      <c r="E48" s="283">
        <v>0</v>
      </c>
      <c r="F48" s="283">
        <v>0</v>
      </c>
      <c r="G48" s="283">
        <v>0</v>
      </c>
      <c r="H48" s="283">
        <v>0</v>
      </c>
      <c r="I48" s="283">
        <v>89591</v>
      </c>
      <c r="J48" s="283">
        <v>302000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3">
        <v>0</v>
      </c>
      <c r="V48" s="283">
        <v>0</v>
      </c>
      <c r="W48" s="283">
        <v>302792</v>
      </c>
      <c r="X48" s="283">
        <v>0</v>
      </c>
      <c r="Y48" s="283">
        <v>0</v>
      </c>
      <c r="Z48" s="283">
        <v>13462</v>
      </c>
      <c r="AA48" s="283">
        <v>0</v>
      </c>
      <c r="AB48" s="284">
        <f t="shared" si="7"/>
        <v>707845</v>
      </c>
      <c r="AC48" s="160" t="s">
        <v>269</v>
      </c>
      <c r="AE48" s="156">
        <v>768536</v>
      </c>
      <c r="AF48" s="158">
        <f t="shared" si="6"/>
        <v>-60691</v>
      </c>
    </row>
    <row r="49" spans="1:33" s="157" customFormat="1" ht="19.5" customHeight="1" x14ac:dyDescent="0.4">
      <c r="A49" s="157">
        <v>37</v>
      </c>
      <c r="C49" s="171" t="s">
        <v>268</v>
      </c>
      <c r="D49" s="283">
        <v>2009</v>
      </c>
      <c r="E49" s="283">
        <v>0</v>
      </c>
      <c r="F49" s="283">
        <v>0</v>
      </c>
      <c r="G49" s="283">
        <v>0</v>
      </c>
      <c r="H49" s="283">
        <v>0</v>
      </c>
      <c r="I49" s="283">
        <v>812213</v>
      </c>
      <c r="J49" s="283">
        <v>653562</v>
      </c>
      <c r="K49" s="283">
        <v>1183943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102939</v>
      </c>
      <c r="R49" s="283">
        <v>0</v>
      </c>
      <c r="S49" s="283">
        <v>0</v>
      </c>
      <c r="T49" s="283">
        <v>0</v>
      </c>
      <c r="U49" s="283">
        <v>24327</v>
      </c>
      <c r="V49" s="283">
        <v>0</v>
      </c>
      <c r="W49" s="283">
        <v>2331620</v>
      </c>
      <c r="X49" s="283">
        <v>0</v>
      </c>
      <c r="Y49" s="283">
        <v>0</v>
      </c>
      <c r="Z49" s="283">
        <v>1625527</v>
      </c>
      <c r="AA49" s="283">
        <v>85890</v>
      </c>
      <c r="AB49" s="284">
        <f t="shared" si="7"/>
        <v>6822030</v>
      </c>
      <c r="AC49" s="160" t="s">
        <v>267</v>
      </c>
      <c r="AE49" s="156">
        <v>7184716</v>
      </c>
      <c r="AF49" s="158">
        <f t="shared" si="6"/>
        <v>-362686</v>
      </c>
    </row>
    <row r="50" spans="1:33" s="157" customFormat="1" ht="19.5" customHeight="1" x14ac:dyDescent="0.4">
      <c r="A50" s="157">
        <v>38</v>
      </c>
      <c r="C50" s="171" t="s">
        <v>266</v>
      </c>
      <c r="D50" s="283">
        <v>0</v>
      </c>
      <c r="E50" s="283">
        <v>6551</v>
      </c>
      <c r="F50" s="283">
        <v>0</v>
      </c>
      <c r="G50" s="283">
        <v>0</v>
      </c>
      <c r="H50" s="283">
        <v>0</v>
      </c>
      <c r="I50" s="283">
        <v>43272</v>
      </c>
      <c r="J50" s="283">
        <v>0</v>
      </c>
      <c r="K50" s="283">
        <v>0</v>
      </c>
      <c r="L50" s="283">
        <v>4783</v>
      </c>
      <c r="M50" s="283">
        <v>0</v>
      </c>
      <c r="N50" s="283">
        <v>0</v>
      </c>
      <c r="O50" s="283">
        <v>0</v>
      </c>
      <c r="P50" s="283">
        <v>0</v>
      </c>
      <c r="Q50" s="283">
        <v>8085</v>
      </c>
      <c r="R50" s="283">
        <v>0</v>
      </c>
      <c r="S50" s="283">
        <v>0</v>
      </c>
      <c r="T50" s="283">
        <v>0</v>
      </c>
      <c r="U50" s="283">
        <v>793</v>
      </c>
      <c r="V50" s="283">
        <v>2</v>
      </c>
      <c r="W50" s="283">
        <v>58558</v>
      </c>
      <c r="X50" s="283">
        <v>0</v>
      </c>
      <c r="Y50" s="283">
        <v>0</v>
      </c>
      <c r="Z50" s="283">
        <v>3023</v>
      </c>
      <c r="AA50" s="283">
        <v>0</v>
      </c>
      <c r="AB50" s="284">
        <f t="shared" si="7"/>
        <v>125067</v>
      </c>
      <c r="AC50" s="160" t="s">
        <v>265</v>
      </c>
      <c r="AE50" s="156">
        <v>178490</v>
      </c>
      <c r="AF50" s="158">
        <f t="shared" si="6"/>
        <v>-53423</v>
      </c>
    </row>
    <row r="51" spans="1:33" s="157" customFormat="1" ht="19.5" customHeight="1" x14ac:dyDescent="0.4">
      <c r="A51" s="157">
        <v>39</v>
      </c>
      <c r="C51" s="171" t="s">
        <v>264</v>
      </c>
      <c r="D51" s="283">
        <v>393512</v>
      </c>
      <c r="E51" s="283">
        <v>0</v>
      </c>
      <c r="F51" s="283">
        <v>0</v>
      </c>
      <c r="G51" s="283">
        <v>0</v>
      </c>
      <c r="H51" s="283">
        <v>0</v>
      </c>
      <c r="I51" s="283">
        <v>0</v>
      </c>
      <c r="J51" s="283">
        <v>0</v>
      </c>
      <c r="K51" s="283">
        <v>509899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397664</v>
      </c>
      <c r="R51" s="283">
        <v>0</v>
      </c>
      <c r="S51" s="283">
        <v>0</v>
      </c>
      <c r="T51" s="283">
        <v>0</v>
      </c>
      <c r="U51" s="283">
        <v>1530</v>
      </c>
      <c r="V51" s="283">
        <v>0</v>
      </c>
      <c r="W51" s="283">
        <v>728698</v>
      </c>
      <c r="X51" s="283">
        <v>0</v>
      </c>
      <c r="Y51" s="283">
        <v>0</v>
      </c>
      <c r="Z51" s="283">
        <v>205395</v>
      </c>
      <c r="AA51" s="283">
        <v>0</v>
      </c>
      <c r="AB51" s="284">
        <f t="shared" si="7"/>
        <v>2236698</v>
      </c>
      <c r="AC51" s="160" t="s">
        <v>263</v>
      </c>
      <c r="AE51" s="156">
        <v>2573051</v>
      </c>
      <c r="AF51" s="158">
        <f t="shared" si="6"/>
        <v>-336353</v>
      </c>
    </row>
    <row r="52" spans="1:33" s="157" customFormat="1" ht="18.75" customHeight="1" x14ac:dyDescent="0.4">
      <c r="A52" s="157">
        <v>40</v>
      </c>
      <c r="C52" s="170" t="s">
        <v>262</v>
      </c>
      <c r="D52" s="285">
        <v>0</v>
      </c>
      <c r="E52" s="285">
        <v>0</v>
      </c>
      <c r="F52" s="285">
        <v>0</v>
      </c>
      <c r="G52" s="285">
        <v>0</v>
      </c>
      <c r="H52" s="285">
        <v>0</v>
      </c>
      <c r="I52" s="285">
        <v>867087</v>
      </c>
      <c r="J52" s="285">
        <v>0</v>
      </c>
      <c r="K52" s="285">
        <v>0</v>
      </c>
      <c r="L52" s="285">
        <v>0</v>
      </c>
      <c r="M52" s="285">
        <v>0</v>
      </c>
      <c r="N52" s="285">
        <v>0</v>
      </c>
      <c r="O52" s="285">
        <v>0</v>
      </c>
      <c r="P52" s="285">
        <v>0</v>
      </c>
      <c r="Q52" s="285">
        <v>147520</v>
      </c>
      <c r="R52" s="285">
        <v>0</v>
      </c>
      <c r="S52" s="285">
        <v>0</v>
      </c>
      <c r="T52" s="285">
        <v>0</v>
      </c>
      <c r="U52" s="285">
        <v>0</v>
      </c>
      <c r="V52" s="285">
        <v>0</v>
      </c>
      <c r="W52" s="285">
        <v>0</v>
      </c>
      <c r="X52" s="285">
        <v>0</v>
      </c>
      <c r="Y52" s="285">
        <v>0</v>
      </c>
      <c r="Z52" s="285">
        <v>0</v>
      </c>
      <c r="AA52" s="285">
        <v>0</v>
      </c>
      <c r="AB52" s="286">
        <f t="shared" si="7"/>
        <v>1014607</v>
      </c>
      <c r="AC52" s="169" t="s">
        <v>261</v>
      </c>
      <c r="AE52" s="156">
        <v>1379671</v>
      </c>
      <c r="AF52" s="158">
        <f t="shared" ref="AF52:AF76" si="8">AB52-AE52</f>
        <v>-365064</v>
      </c>
      <c r="AG52" s="157" t="s">
        <v>260</v>
      </c>
    </row>
    <row r="53" spans="1:33" s="157" customFormat="1" ht="19.5" customHeight="1" x14ac:dyDescent="0.4">
      <c r="A53" s="157">
        <v>41</v>
      </c>
      <c r="C53" s="161" t="s">
        <v>258</v>
      </c>
      <c r="D53" s="283">
        <v>0</v>
      </c>
      <c r="E53" s="283">
        <v>0</v>
      </c>
      <c r="F53" s="283">
        <v>0</v>
      </c>
      <c r="G53" s="283">
        <v>0</v>
      </c>
      <c r="H53" s="283">
        <v>0</v>
      </c>
      <c r="I53" s="283">
        <v>0</v>
      </c>
      <c r="J53" s="283">
        <v>0</v>
      </c>
      <c r="K53" s="283">
        <v>0</v>
      </c>
      <c r="L53" s="283">
        <v>0</v>
      </c>
      <c r="M53" s="283">
        <v>0</v>
      </c>
      <c r="N53" s="283">
        <v>0</v>
      </c>
      <c r="O53" s="283">
        <v>0</v>
      </c>
      <c r="P53" s="283">
        <v>0</v>
      </c>
      <c r="Q53" s="283">
        <v>0</v>
      </c>
      <c r="R53" s="283">
        <v>0</v>
      </c>
      <c r="S53" s="283">
        <v>0</v>
      </c>
      <c r="T53" s="283">
        <v>0</v>
      </c>
      <c r="U53" s="283">
        <v>0</v>
      </c>
      <c r="V53" s="283">
        <v>0</v>
      </c>
      <c r="W53" s="283">
        <v>0</v>
      </c>
      <c r="X53" s="283">
        <v>0</v>
      </c>
      <c r="Y53" s="283">
        <v>0</v>
      </c>
      <c r="Z53" s="283">
        <v>468680</v>
      </c>
      <c r="AA53" s="283">
        <v>0</v>
      </c>
      <c r="AB53" s="284">
        <f t="shared" si="7"/>
        <v>468680</v>
      </c>
      <c r="AC53" s="160" t="s">
        <v>259</v>
      </c>
      <c r="AE53" s="156">
        <v>702049</v>
      </c>
      <c r="AF53" s="158">
        <f t="shared" si="8"/>
        <v>-233369</v>
      </c>
      <c r="AG53" s="157" t="s">
        <v>258</v>
      </c>
    </row>
    <row r="54" spans="1:33" s="157" customFormat="1" ht="19.5" customHeight="1" x14ac:dyDescent="0.4">
      <c r="A54" s="157">
        <v>42</v>
      </c>
      <c r="C54" s="161" t="s">
        <v>256</v>
      </c>
      <c r="D54" s="283">
        <v>0</v>
      </c>
      <c r="E54" s="283">
        <v>0</v>
      </c>
      <c r="F54" s="283">
        <v>0</v>
      </c>
      <c r="G54" s="283">
        <v>0</v>
      </c>
      <c r="H54" s="283">
        <v>0</v>
      </c>
      <c r="I54" s="283">
        <v>1883825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3">
        <v>0</v>
      </c>
      <c r="V54" s="283">
        <v>0</v>
      </c>
      <c r="W54" s="283">
        <v>0</v>
      </c>
      <c r="X54" s="283">
        <v>0</v>
      </c>
      <c r="Y54" s="283">
        <v>0</v>
      </c>
      <c r="Z54" s="283">
        <v>345503</v>
      </c>
      <c r="AA54" s="283">
        <v>0</v>
      </c>
      <c r="AB54" s="284">
        <f t="shared" si="7"/>
        <v>2229328</v>
      </c>
      <c r="AC54" s="160" t="s">
        <v>257</v>
      </c>
      <c r="AE54" s="156">
        <v>2756914</v>
      </c>
      <c r="AF54" s="158">
        <f t="shared" si="8"/>
        <v>-527586</v>
      </c>
      <c r="AG54" s="157" t="s">
        <v>256</v>
      </c>
    </row>
    <row r="55" spans="1:33" s="157" customFormat="1" ht="19.5" customHeight="1" x14ac:dyDescent="0.4">
      <c r="A55" s="157">
        <v>43</v>
      </c>
      <c r="C55" s="161" t="s">
        <v>254</v>
      </c>
      <c r="D55" s="283">
        <v>0</v>
      </c>
      <c r="E55" s="283">
        <v>0</v>
      </c>
      <c r="F55" s="283">
        <v>0</v>
      </c>
      <c r="G55" s="283">
        <v>0</v>
      </c>
      <c r="H55" s="283">
        <v>0</v>
      </c>
      <c r="I55" s="283">
        <v>0</v>
      </c>
      <c r="J55" s="283">
        <v>178118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3">
        <v>0</v>
      </c>
      <c r="V55" s="283">
        <v>0</v>
      </c>
      <c r="W55" s="283">
        <v>0</v>
      </c>
      <c r="X55" s="283">
        <v>0</v>
      </c>
      <c r="Y55" s="283">
        <v>0</v>
      </c>
      <c r="Z55" s="283">
        <v>41969</v>
      </c>
      <c r="AA55" s="283">
        <v>0</v>
      </c>
      <c r="AB55" s="284">
        <f t="shared" si="7"/>
        <v>220087</v>
      </c>
      <c r="AC55" s="160" t="s">
        <v>255</v>
      </c>
      <c r="AE55" s="156">
        <v>376925</v>
      </c>
      <c r="AF55" s="158">
        <f t="shared" si="8"/>
        <v>-156838</v>
      </c>
      <c r="AG55" s="157" t="s">
        <v>254</v>
      </c>
    </row>
    <row r="56" spans="1:33" s="157" customFormat="1" ht="19.5" customHeight="1" x14ac:dyDescent="0.4">
      <c r="A56" s="157">
        <v>44</v>
      </c>
      <c r="C56" s="161" t="s">
        <v>252</v>
      </c>
      <c r="D56" s="283">
        <v>0</v>
      </c>
      <c r="E56" s="283">
        <v>0</v>
      </c>
      <c r="F56" s="283">
        <v>0</v>
      </c>
      <c r="G56" s="283">
        <v>0</v>
      </c>
      <c r="H56" s="283">
        <v>0</v>
      </c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3">
        <v>0</v>
      </c>
      <c r="V56" s="283">
        <v>0</v>
      </c>
      <c r="W56" s="283">
        <v>0</v>
      </c>
      <c r="X56" s="283">
        <v>0</v>
      </c>
      <c r="Y56" s="283">
        <v>0</v>
      </c>
      <c r="Z56" s="283">
        <v>0</v>
      </c>
      <c r="AA56" s="283">
        <v>0</v>
      </c>
      <c r="AB56" s="284">
        <f t="shared" si="7"/>
        <v>0</v>
      </c>
      <c r="AC56" s="160" t="s">
        <v>253</v>
      </c>
      <c r="AE56" s="156">
        <v>0</v>
      </c>
      <c r="AF56" s="158">
        <f t="shared" si="8"/>
        <v>0</v>
      </c>
      <c r="AG56" s="157" t="s">
        <v>252</v>
      </c>
    </row>
    <row r="57" spans="1:33" s="157" customFormat="1" ht="19.5" customHeight="1" x14ac:dyDescent="0.4">
      <c r="A57" s="157">
        <v>45</v>
      </c>
      <c r="C57" s="161" t="s">
        <v>250</v>
      </c>
      <c r="D57" s="283">
        <v>0</v>
      </c>
      <c r="E57" s="283">
        <v>0</v>
      </c>
      <c r="F57" s="283">
        <v>0</v>
      </c>
      <c r="G57" s="283">
        <v>0</v>
      </c>
      <c r="H57" s="283">
        <v>0</v>
      </c>
      <c r="I57" s="283">
        <v>766926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124249</v>
      </c>
      <c r="R57" s="283">
        <v>0</v>
      </c>
      <c r="S57" s="283">
        <v>0</v>
      </c>
      <c r="T57" s="283">
        <v>0</v>
      </c>
      <c r="U57" s="283">
        <v>0</v>
      </c>
      <c r="V57" s="283">
        <v>0</v>
      </c>
      <c r="W57" s="283">
        <v>0</v>
      </c>
      <c r="X57" s="283">
        <v>0</v>
      </c>
      <c r="Y57" s="283">
        <v>0</v>
      </c>
      <c r="Z57" s="283">
        <v>198586</v>
      </c>
      <c r="AA57" s="283">
        <v>0</v>
      </c>
      <c r="AB57" s="284">
        <f t="shared" si="7"/>
        <v>1089761</v>
      </c>
      <c r="AC57" s="164" t="s">
        <v>251</v>
      </c>
      <c r="AE57" s="156">
        <v>1288133</v>
      </c>
      <c r="AF57" s="158">
        <f t="shared" si="8"/>
        <v>-198372</v>
      </c>
      <c r="AG57" s="157" t="s">
        <v>250</v>
      </c>
    </row>
    <row r="58" spans="1:33" s="157" customFormat="1" ht="19.5" customHeight="1" x14ac:dyDescent="0.4">
      <c r="A58" s="157">
        <v>46</v>
      </c>
      <c r="C58" s="161" t="s">
        <v>249</v>
      </c>
      <c r="D58" s="283">
        <v>0</v>
      </c>
      <c r="E58" s="283">
        <v>0</v>
      </c>
      <c r="F58" s="283">
        <v>0</v>
      </c>
      <c r="G58" s="283">
        <v>0</v>
      </c>
      <c r="H58" s="283">
        <v>0</v>
      </c>
      <c r="I58" s="283">
        <v>850610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3">
        <v>0</v>
      </c>
      <c r="V58" s="283">
        <v>0</v>
      </c>
      <c r="W58" s="283">
        <v>0</v>
      </c>
      <c r="X58" s="283">
        <v>0</v>
      </c>
      <c r="Y58" s="283">
        <v>0</v>
      </c>
      <c r="Z58" s="283">
        <v>211599</v>
      </c>
      <c r="AA58" s="283">
        <v>0</v>
      </c>
      <c r="AB58" s="284">
        <f t="shared" si="7"/>
        <v>1062209</v>
      </c>
      <c r="AC58" s="160" t="s">
        <v>221</v>
      </c>
      <c r="AE58" s="156">
        <v>1231228</v>
      </c>
      <c r="AF58" s="158">
        <f t="shared" si="8"/>
        <v>-169019</v>
      </c>
      <c r="AG58" s="157" t="s">
        <v>249</v>
      </c>
    </row>
    <row r="59" spans="1:33" s="157" customFormat="1" ht="19.5" customHeight="1" x14ac:dyDescent="0.4">
      <c r="A59" s="157">
        <v>47</v>
      </c>
      <c r="C59" s="163" t="s">
        <v>247</v>
      </c>
      <c r="D59" s="283">
        <v>0</v>
      </c>
      <c r="E59" s="283">
        <v>0</v>
      </c>
      <c r="F59" s="283">
        <v>0</v>
      </c>
      <c r="G59" s="283">
        <v>0</v>
      </c>
      <c r="H59" s="283">
        <v>0</v>
      </c>
      <c r="I59" s="283">
        <v>1550400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233700</v>
      </c>
      <c r="R59" s="283">
        <v>0</v>
      </c>
      <c r="S59" s="283">
        <v>0</v>
      </c>
      <c r="T59" s="283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v>0</v>
      </c>
      <c r="Z59" s="283">
        <v>0</v>
      </c>
      <c r="AA59" s="283">
        <v>0</v>
      </c>
      <c r="AB59" s="284">
        <f t="shared" si="7"/>
        <v>1784100</v>
      </c>
      <c r="AC59" s="160" t="s">
        <v>248</v>
      </c>
      <c r="AE59" s="156">
        <v>59400</v>
      </c>
      <c r="AF59" s="158">
        <f t="shared" si="8"/>
        <v>1724700</v>
      </c>
      <c r="AG59" s="157" t="s">
        <v>247</v>
      </c>
    </row>
    <row r="60" spans="1:33" s="157" customFormat="1" ht="19.5" customHeight="1" x14ac:dyDescent="0.4">
      <c r="A60" s="157">
        <v>48</v>
      </c>
      <c r="C60" s="168" t="s">
        <v>245</v>
      </c>
      <c r="D60" s="283">
        <v>0</v>
      </c>
      <c r="E60" s="283">
        <v>0</v>
      </c>
      <c r="F60" s="283">
        <v>0</v>
      </c>
      <c r="G60" s="283">
        <v>0</v>
      </c>
      <c r="H60" s="283">
        <v>0</v>
      </c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3">
        <v>0</v>
      </c>
      <c r="V60" s="283">
        <v>0</v>
      </c>
      <c r="W60" s="283">
        <v>0</v>
      </c>
      <c r="X60" s="283">
        <v>0</v>
      </c>
      <c r="Y60" s="283">
        <v>0</v>
      </c>
      <c r="Z60" s="283">
        <v>0</v>
      </c>
      <c r="AA60" s="283">
        <v>0</v>
      </c>
      <c r="AB60" s="284">
        <f t="shared" si="7"/>
        <v>0</v>
      </c>
      <c r="AC60" s="160" t="s">
        <v>246</v>
      </c>
      <c r="AE60" s="156">
        <v>0</v>
      </c>
      <c r="AF60" s="158">
        <f t="shared" si="8"/>
        <v>0</v>
      </c>
      <c r="AG60" s="157" t="s">
        <v>245</v>
      </c>
    </row>
    <row r="61" spans="1:33" s="157" customFormat="1" ht="19.5" customHeight="1" x14ac:dyDescent="0.4">
      <c r="A61" s="157">
        <v>49</v>
      </c>
      <c r="C61" s="165" t="s">
        <v>243</v>
      </c>
      <c r="D61" s="283">
        <v>0</v>
      </c>
      <c r="E61" s="283">
        <v>0</v>
      </c>
      <c r="F61" s="283">
        <v>0</v>
      </c>
      <c r="G61" s="283">
        <v>0</v>
      </c>
      <c r="H61" s="283">
        <v>0</v>
      </c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3">
        <v>0</v>
      </c>
      <c r="V61" s="283">
        <v>0</v>
      </c>
      <c r="W61" s="283">
        <v>0</v>
      </c>
      <c r="X61" s="283">
        <v>0</v>
      </c>
      <c r="Y61" s="283">
        <v>0</v>
      </c>
      <c r="Z61" s="283">
        <v>0</v>
      </c>
      <c r="AA61" s="283">
        <v>0</v>
      </c>
      <c r="AB61" s="284">
        <f t="shared" si="7"/>
        <v>0</v>
      </c>
      <c r="AC61" s="160" t="s">
        <v>244</v>
      </c>
      <c r="AE61" s="156">
        <v>0</v>
      </c>
      <c r="AF61" s="158">
        <f t="shared" si="8"/>
        <v>0</v>
      </c>
      <c r="AG61" s="157" t="s">
        <v>243</v>
      </c>
    </row>
    <row r="62" spans="1:33" s="157" customFormat="1" ht="19.5" customHeight="1" x14ac:dyDescent="0.4">
      <c r="A62" s="157">
        <v>50</v>
      </c>
      <c r="C62" s="167" t="s">
        <v>241</v>
      </c>
      <c r="D62" s="283">
        <v>0</v>
      </c>
      <c r="E62" s="283">
        <v>0</v>
      </c>
      <c r="F62" s="283">
        <v>0</v>
      </c>
      <c r="G62" s="283">
        <v>0</v>
      </c>
      <c r="H62" s="283">
        <v>0</v>
      </c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3">
        <v>0</v>
      </c>
      <c r="V62" s="283">
        <v>0</v>
      </c>
      <c r="W62" s="283">
        <v>0</v>
      </c>
      <c r="X62" s="283">
        <v>0</v>
      </c>
      <c r="Y62" s="283">
        <v>0</v>
      </c>
      <c r="Z62" s="283">
        <v>0</v>
      </c>
      <c r="AA62" s="283">
        <v>0</v>
      </c>
      <c r="AB62" s="284">
        <f t="shared" si="7"/>
        <v>0</v>
      </c>
      <c r="AC62" s="160" t="s">
        <v>242</v>
      </c>
      <c r="AE62" s="156">
        <v>0</v>
      </c>
      <c r="AF62" s="158">
        <f t="shared" si="8"/>
        <v>0</v>
      </c>
      <c r="AG62" s="157" t="s">
        <v>241</v>
      </c>
    </row>
    <row r="63" spans="1:33" s="157" customFormat="1" ht="19.5" customHeight="1" x14ac:dyDescent="0.4">
      <c r="A63" s="157">
        <v>51</v>
      </c>
      <c r="C63" s="163" t="s">
        <v>239</v>
      </c>
      <c r="D63" s="283">
        <v>0</v>
      </c>
      <c r="E63" s="283">
        <v>0</v>
      </c>
      <c r="F63" s="283">
        <v>0</v>
      </c>
      <c r="G63" s="283">
        <v>0</v>
      </c>
      <c r="H63" s="283">
        <v>0</v>
      </c>
      <c r="I63" s="283">
        <v>0</v>
      </c>
      <c r="J63" s="283">
        <v>0</v>
      </c>
      <c r="K63" s="283">
        <v>0</v>
      </c>
      <c r="L63" s="283">
        <v>0</v>
      </c>
      <c r="M63" s="283">
        <v>0</v>
      </c>
      <c r="N63" s="283">
        <v>0</v>
      </c>
      <c r="O63" s="283">
        <v>0</v>
      </c>
      <c r="P63" s="283">
        <v>0</v>
      </c>
      <c r="Q63" s="283">
        <v>0</v>
      </c>
      <c r="R63" s="283">
        <v>0</v>
      </c>
      <c r="S63" s="283">
        <v>0</v>
      </c>
      <c r="T63" s="283">
        <v>0</v>
      </c>
      <c r="U63" s="283">
        <v>0</v>
      </c>
      <c r="V63" s="283">
        <v>0</v>
      </c>
      <c r="W63" s="283">
        <v>0</v>
      </c>
      <c r="X63" s="283">
        <v>0</v>
      </c>
      <c r="Y63" s="283">
        <v>0</v>
      </c>
      <c r="Z63" s="283">
        <v>0</v>
      </c>
      <c r="AA63" s="283">
        <v>0</v>
      </c>
      <c r="AB63" s="284">
        <f t="shared" si="7"/>
        <v>0</v>
      </c>
      <c r="AC63" s="160" t="s">
        <v>240</v>
      </c>
      <c r="AE63" s="156">
        <v>0</v>
      </c>
      <c r="AF63" s="158">
        <f t="shared" si="8"/>
        <v>0</v>
      </c>
      <c r="AG63" s="157" t="s">
        <v>239</v>
      </c>
    </row>
    <row r="64" spans="1:33" s="157" customFormat="1" ht="19.5" customHeight="1" x14ac:dyDescent="0.4">
      <c r="A64" s="157">
        <v>53</v>
      </c>
      <c r="C64" s="166" t="s">
        <v>237</v>
      </c>
      <c r="D64" s="283">
        <v>0</v>
      </c>
      <c r="E64" s="283">
        <v>0</v>
      </c>
      <c r="F64" s="283">
        <v>0</v>
      </c>
      <c r="G64" s="283">
        <v>0</v>
      </c>
      <c r="H64" s="283">
        <v>0</v>
      </c>
      <c r="I64" s="283">
        <v>0</v>
      </c>
      <c r="J64" s="283">
        <v>0</v>
      </c>
      <c r="K64" s="283">
        <v>0</v>
      </c>
      <c r="L64" s="283">
        <v>0</v>
      </c>
      <c r="M64" s="283">
        <v>0</v>
      </c>
      <c r="N64" s="283">
        <v>0</v>
      </c>
      <c r="O64" s="283">
        <v>0</v>
      </c>
      <c r="P64" s="283">
        <v>0</v>
      </c>
      <c r="Q64" s="283">
        <v>0</v>
      </c>
      <c r="R64" s="283">
        <v>0</v>
      </c>
      <c r="S64" s="283">
        <v>0</v>
      </c>
      <c r="T64" s="283">
        <v>0</v>
      </c>
      <c r="U64" s="283">
        <v>0</v>
      </c>
      <c r="V64" s="283">
        <v>0</v>
      </c>
      <c r="W64" s="283">
        <v>0</v>
      </c>
      <c r="X64" s="283">
        <v>0</v>
      </c>
      <c r="Y64" s="283">
        <v>0</v>
      </c>
      <c r="Z64" s="283">
        <v>0</v>
      </c>
      <c r="AA64" s="283">
        <v>0</v>
      </c>
      <c r="AB64" s="284">
        <f t="shared" si="7"/>
        <v>0</v>
      </c>
      <c r="AC64" s="160" t="s">
        <v>238</v>
      </c>
      <c r="AE64" s="156">
        <v>0</v>
      </c>
      <c r="AF64" s="158">
        <f t="shared" si="8"/>
        <v>0</v>
      </c>
      <c r="AG64" s="157" t="s">
        <v>237</v>
      </c>
    </row>
    <row r="65" spans="1:33" s="157" customFormat="1" ht="19.5" customHeight="1" x14ac:dyDescent="0.4">
      <c r="A65" s="157">
        <v>54</v>
      </c>
      <c r="C65" s="166" t="s">
        <v>235</v>
      </c>
      <c r="D65" s="283">
        <v>0</v>
      </c>
      <c r="E65" s="283">
        <v>0</v>
      </c>
      <c r="F65" s="283">
        <v>0</v>
      </c>
      <c r="G65" s="283">
        <v>0</v>
      </c>
      <c r="H65" s="283">
        <v>0</v>
      </c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3">
        <v>0</v>
      </c>
      <c r="V65" s="283">
        <v>0</v>
      </c>
      <c r="W65" s="283">
        <v>0</v>
      </c>
      <c r="X65" s="283">
        <v>0</v>
      </c>
      <c r="Y65" s="283">
        <v>0</v>
      </c>
      <c r="Z65" s="283">
        <v>0</v>
      </c>
      <c r="AA65" s="283">
        <v>0</v>
      </c>
      <c r="AB65" s="284">
        <f t="shared" si="7"/>
        <v>0</v>
      </c>
      <c r="AC65" s="160" t="s">
        <v>236</v>
      </c>
      <c r="AE65" s="156">
        <v>0</v>
      </c>
      <c r="AF65" s="158">
        <f t="shared" si="8"/>
        <v>0</v>
      </c>
      <c r="AG65" s="157" t="s">
        <v>235</v>
      </c>
    </row>
    <row r="66" spans="1:33" s="157" customFormat="1" ht="19.5" customHeight="1" x14ac:dyDescent="0.4">
      <c r="A66" s="157">
        <v>55</v>
      </c>
      <c r="C66" s="163" t="s">
        <v>233</v>
      </c>
      <c r="D66" s="283">
        <v>0</v>
      </c>
      <c r="E66" s="283">
        <v>0</v>
      </c>
      <c r="F66" s="283">
        <v>0</v>
      </c>
      <c r="G66" s="283">
        <v>0</v>
      </c>
      <c r="H66" s="283">
        <v>0</v>
      </c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3">
        <v>0</v>
      </c>
      <c r="V66" s="283">
        <v>0</v>
      </c>
      <c r="W66" s="283">
        <v>0</v>
      </c>
      <c r="X66" s="283">
        <v>0</v>
      </c>
      <c r="Y66" s="283">
        <v>0</v>
      </c>
      <c r="Z66" s="283">
        <v>0</v>
      </c>
      <c r="AA66" s="283">
        <v>0</v>
      </c>
      <c r="AB66" s="284">
        <f t="shared" si="7"/>
        <v>0</v>
      </c>
      <c r="AC66" s="160" t="s">
        <v>234</v>
      </c>
      <c r="AE66" s="156">
        <v>0</v>
      </c>
      <c r="AF66" s="158">
        <f t="shared" si="8"/>
        <v>0</v>
      </c>
      <c r="AG66" s="157" t="s">
        <v>233</v>
      </c>
    </row>
    <row r="67" spans="1:33" s="157" customFormat="1" ht="19.5" customHeight="1" x14ac:dyDescent="0.4">
      <c r="A67" s="157">
        <v>56</v>
      </c>
      <c r="C67" s="165" t="s">
        <v>231</v>
      </c>
      <c r="D67" s="283">
        <v>0</v>
      </c>
      <c r="E67" s="283">
        <v>0</v>
      </c>
      <c r="F67" s="283">
        <v>0</v>
      </c>
      <c r="G67" s="283">
        <v>0</v>
      </c>
      <c r="H67" s="283">
        <v>0</v>
      </c>
      <c r="I67" s="283">
        <v>3834514</v>
      </c>
      <c r="J67" s="283">
        <v>78000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406809</v>
      </c>
      <c r="R67" s="283">
        <v>0</v>
      </c>
      <c r="S67" s="283">
        <v>0</v>
      </c>
      <c r="T67" s="283">
        <v>0</v>
      </c>
      <c r="U67" s="283">
        <v>0</v>
      </c>
      <c r="V67" s="283">
        <v>0</v>
      </c>
      <c r="W67" s="283">
        <v>0</v>
      </c>
      <c r="X67" s="283">
        <v>0</v>
      </c>
      <c r="Y67" s="283">
        <v>0</v>
      </c>
      <c r="Z67" s="283">
        <v>203183</v>
      </c>
      <c r="AA67" s="283">
        <v>0</v>
      </c>
      <c r="AB67" s="284">
        <f t="shared" si="7"/>
        <v>4522506</v>
      </c>
      <c r="AC67" s="164" t="s">
        <v>232</v>
      </c>
      <c r="AE67" s="156">
        <v>3867673</v>
      </c>
      <c r="AF67" s="158">
        <f t="shared" si="8"/>
        <v>654833</v>
      </c>
      <c r="AG67" s="157" t="s">
        <v>231</v>
      </c>
    </row>
    <row r="68" spans="1:33" s="157" customFormat="1" ht="19.5" customHeight="1" x14ac:dyDescent="0.4">
      <c r="A68" s="157">
        <v>57</v>
      </c>
      <c r="C68" s="161" t="s">
        <v>229</v>
      </c>
      <c r="D68" s="283">
        <v>0</v>
      </c>
      <c r="E68" s="283">
        <v>0</v>
      </c>
      <c r="F68" s="283">
        <v>0</v>
      </c>
      <c r="G68" s="283">
        <v>0</v>
      </c>
      <c r="H68" s="283">
        <v>0</v>
      </c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3">
        <v>0</v>
      </c>
      <c r="V68" s="283">
        <v>0</v>
      </c>
      <c r="W68" s="283">
        <v>0</v>
      </c>
      <c r="X68" s="283">
        <v>0</v>
      </c>
      <c r="Y68" s="283">
        <v>0</v>
      </c>
      <c r="Z68" s="283">
        <v>0</v>
      </c>
      <c r="AA68" s="283">
        <v>0</v>
      </c>
      <c r="AB68" s="284">
        <f t="shared" si="7"/>
        <v>0</v>
      </c>
      <c r="AC68" s="160" t="s">
        <v>230</v>
      </c>
      <c r="AE68" s="156">
        <v>71580</v>
      </c>
      <c r="AF68" s="158">
        <f t="shared" si="8"/>
        <v>-71580</v>
      </c>
      <c r="AG68" s="157" t="s">
        <v>229</v>
      </c>
    </row>
    <row r="69" spans="1:33" s="157" customFormat="1" ht="19.5" customHeight="1" x14ac:dyDescent="0.4">
      <c r="A69" s="157">
        <v>58</v>
      </c>
      <c r="C69" s="161" t="s">
        <v>228</v>
      </c>
      <c r="D69" s="283">
        <v>0</v>
      </c>
      <c r="E69" s="283">
        <v>0</v>
      </c>
      <c r="F69" s="283">
        <v>0</v>
      </c>
      <c r="G69" s="283">
        <v>0</v>
      </c>
      <c r="H69" s="283">
        <v>0</v>
      </c>
      <c r="I69" s="283">
        <v>1111659</v>
      </c>
      <c r="J69" s="283">
        <v>0</v>
      </c>
      <c r="K69" s="283">
        <v>0</v>
      </c>
      <c r="L69" s="283">
        <v>0</v>
      </c>
      <c r="M69" s="283">
        <v>0</v>
      </c>
      <c r="N69" s="283">
        <v>0</v>
      </c>
      <c r="O69" s="283">
        <v>0</v>
      </c>
      <c r="P69" s="283">
        <v>0</v>
      </c>
      <c r="Q69" s="283">
        <v>135451</v>
      </c>
      <c r="R69" s="283">
        <v>0</v>
      </c>
      <c r="S69" s="283">
        <v>0</v>
      </c>
      <c r="T69" s="283">
        <v>0</v>
      </c>
      <c r="U69" s="283">
        <v>0</v>
      </c>
      <c r="V69" s="283">
        <v>0</v>
      </c>
      <c r="W69" s="283">
        <v>0</v>
      </c>
      <c r="X69" s="283">
        <v>0</v>
      </c>
      <c r="Y69" s="283">
        <v>0</v>
      </c>
      <c r="Z69" s="283">
        <v>877163</v>
      </c>
      <c r="AA69" s="283">
        <v>0</v>
      </c>
      <c r="AB69" s="284">
        <f t="shared" si="7"/>
        <v>2124273</v>
      </c>
      <c r="AC69" s="160" t="s">
        <v>227</v>
      </c>
      <c r="AE69" s="156">
        <v>5054615</v>
      </c>
      <c r="AF69" s="158">
        <f t="shared" si="8"/>
        <v>-2930342</v>
      </c>
      <c r="AG69" s="157" t="s">
        <v>226</v>
      </c>
    </row>
    <row r="70" spans="1:33" s="157" customFormat="1" ht="19.5" customHeight="1" x14ac:dyDescent="0.4">
      <c r="A70" s="157">
        <v>59</v>
      </c>
      <c r="C70" s="163" t="s">
        <v>224</v>
      </c>
      <c r="D70" s="283">
        <v>0</v>
      </c>
      <c r="E70" s="283">
        <v>0</v>
      </c>
      <c r="F70" s="283">
        <v>0</v>
      </c>
      <c r="G70" s="283">
        <v>0</v>
      </c>
      <c r="H70" s="283">
        <v>0</v>
      </c>
      <c r="I70" s="283">
        <v>0</v>
      </c>
      <c r="J70" s="283">
        <v>0</v>
      </c>
      <c r="K70" s="283">
        <v>0</v>
      </c>
      <c r="L70" s="283">
        <v>0</v>
      </c>
      <c r="M70" s="283">
        <v>0</v>
      </c>
      <c r="N70" s="283">
        <v>0</v>
      </c>
      <c r="O70" s="283">
        <v>0</v>
      </c>
      <c r="P70" s="283">
        <v>0</v>
      </c>
      <c r="Q70" s="283">
        <v>0</v>
      </c>
      <c r="R70" s="283">
        <v>0</v>
      </c>
      <c r="S70" s="283">
        <v>0</v>
      </c>
      <c r="T70" s="283">
        <v>0</v>
      </c>
      <c r="U70" s="283">
        <v>0</v>
      </c>
      <c r="V70" s="283">
        <v>0</v>
      </c>
      <c r="W70" s="283">
        <v>0</v>
      </c>
      <c r="X70" s="283">
        <v>0</v>
      </c>
      <c r="Y70" s="283">
        <v>0</v>
      </c>
      <c r="Z70" s="283">
        <v>0</v>
      </c>
      <c r="AA70" s="283">
        <v>0</v>
      </c>
      <c r="AB70" s="284">
        <f t="shared" si="7"/>
        <v>0</v>
      </c>
      <c r="AC70" s="160" t="s">
        <v>225</v>
      </c>
      <c r="AE70" s="156">
        <v>73034</v>
      </c>
      <c r="AF70" s="158">
        <f t="shared" si="8"/>
        <v>-73034</v>
      </c>
      <c r="AG70" s="157" t="s">
        <v>224</v>
      </c>
    </row>
    <row r="71" spans="1:33" s="157" customFormat="1" ht="19.5" customHeight="1" x14ac:dyDescent="0.4">
      <c r="A71" s="157">
        <v>60</v>
      </c>
      <c r="C71" s="163" t="s">
        <v>222</v>
      </c>
      <c r="D71" s="283">
        <v>0</v>
      </c>
      <c r="E71" s="283">
        <v>0</v>
      </c>
      <c r="F71" s="283">
        <v>0</v>
      </c>
      <c r="G71" s="283">
        <v>0</v>
      </c>
      <c r="H71" s="283">
        <v>0</v>
      </c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3">
        <v>0</v>
      </c>
      <c r="V71" s="283">
        <v>0</v>
      </c>
      <c r="W71" s="283">
        <v>0</v>
      </c>
      <c r="X71" s="283">
        <v>0</v>
      </c>
      <c r="Y71" s="283">
        <v>0</v>
      </c>
      <c r="Z71" s="283">
        <v>0</v>
      </c>
      <c r="AA71" s="283">
        <v>0</v>
      </c>
      <c r="AB71" s="284">
        <f t="shared" si="7"/>
        <v>0</v>
      </c>
      <c r="AC71" s="160" t="s">
        <v>223</v>
      </c>
      <c r="AE71" s="156">
        <v>0</v>
      </c>
      <c r="AF71" s="158">
        <f t="shared" si="8"/>
        <v>0</v>
      </c>
      <c r="AG71" s="157" t="s">
        <v>222</v>
      </c>
    </row>
    <row r="72" spans="1:33" s="157" customFormat="1" ht="19.5" customHeight="1" x14ac:dyDescent="0.4">
      <c r="A72" s="157">
        <v>61</v>
      </c>
      <c r="C72" s="161" t="s">
        <v>220</v>
      </c>
      <c r="D72" s="283">
        <v>0</v>
      </c>
      <c r="E72" s="283">
        <v>0</v>
      </c>
      <c r="F72" s="283">
        <v>0</v>
      </c>
      <c r="G72" s="283">
        <v>0</v>
      </c>
      <c r="H72" s="283">
        <v>0</v>
      </c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3">
        <v>0</v>
      </c>
      <c r="V72" s="283">
        <v>0</v>
      </c>
      <c r="W72" s="283">
        <v>0</v>
      </c>
      <c r="X72" s="283">
        <v>0</v>
      </c>
      <c r="Y72" s="283">
        <v>0</v>
      </c>
      <c r="Z72" s="283">
        <v>453993</v>
      </c>
      <c r="AA72" s="283">
        <v>0</v>
      </c>
      <c r="AB72" s="284">
        <f t="shared" si="7"/>
        <v>453993</v>
      </c>
      <c r="AC72" s="160" t="s">
        <v>221</v>
      </c>
      <c r="AE72" s="156">
        <v>512000</v>
      </c>
      <c r="AF72" s="158">
        <f t="shared" si="8"/>
        <v>-58007</v>
      </c>
      <c r="AG72" s="157" t="s">
        <v>220</v>
      </c>
    </row>
    <row r="73" spans="1:33" s="157" customFormat="1" ht="19.5" customHeight="1" x14ac:dyDescent="0.4">
      <c r="A73" s="157">
        <v>62</v>
      </c>
      <c r="C73" s="162" t="s">
        <v>218</v>
      </c>
      <c r="D73" s="283">
        <v>0</v>
      </c>
      <c r="E73" s="283">
        <v>0</v>
      </c>
      <c r="F73" s="283">
        <v>0</v>
      </c>
      <c r="G73" s="283">
        <v>0</v>
      </c>
      <c r="H73" s="283">
        <v>0</v>
      </c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3">
        <v>0</v>
      </c>
      <c r="V73" s="283">
        <v>0</v>
      </c>
      <c r="W73" s="283">
        <v>0</v>
      </c>
      <c r="X73" s="283">
        <v>0</v>
      </c>
      <c r="Y73" s="283">
        <v>0</v>
      </c>
      <c r="Z73" s="283">
        <v>0</v>
      </c>
      <c r="AA73" s="283">
        <v>0</v>
      </c>
      <c r="AB73" s="284">
        <f t="shared" si="7"/>
        <v>0</v>
      </c>
      <c r="AC73" s="160" t="s">
        <v>219</v>
      </c>
      <c r="AE73" s="156">
        <v>0</v>
      </c>
      <c r="AF73" s="158">
        <f t="shared" si="8"/>
        <v>0</v>
      </c>
      <c r="AG73" s="157" t="s">
        <v>218</v>
      </c>
    </row>
    <row r="74" spans="1:33" s="157" customFormat="1" ht="19.5" customHeight="1" x14ac:dyDescent="0.4">
      <c r="A74" s="157">
        <v>63</v>
      </c>
      <c r="C74" s="161" t="s">
        <v>216</v>
      </c>
      <c r="D74" s="283">
        <v>0</v>
      </c>
      <c r="E74" s="283">
        <v>0</v>
      </c>
      <c r="F74" s="283">
        <v>0</v>
      </c>
      <c r="G74" s="283">
        <v>0</v>
      </c>
      <c r="H74" s="283">
        <v>0</v>
      </c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3">
        <v>0</v>
      </c>
      <c r="V74" s="283">
        <v>0</v>
      </c>
      <c r="W74" s="283">
        <v>0</v>
      </c>
      <c r="X74" s="283">
        <v>0</v>
      </c>
      <c r="Y74" s="283">
        <v>0</v>
      </c>
      <c r="Z74" s="283">
        <v>218598</v>
      </c>
      <c r="AA74" s="283">
        <v>0</v>
      </c>
      <c r="AB74" s="284">
        <f t="shared" si="7"/>
        <v>218598</v>
      </c>
      <c r="AC74" s="160" t="s">
        <v>217</v>
      </c>
      <c r="AE74" s="156">
        <v>317752</v>
      </c>
      <c r="AF74" s="158">
        <f t="shared" si="8"/>
        <v>-99154</v>
      </c>
      <c r="AG74" s="157" t="s">
        <v>216</v>
      </c>
    </row>
    <row r="75" spans="1:33" s="157" customFormat="1" ht="19.5" customHeight="1" x14ac:dyDescent="0.4">
      <c r="A75" s="157">
        <v>64</v>
      </c>
      <c r="C75" s="161" t="s">
        <v>214</v>
      </c>
      <c r="D75" s="283">
        <v>0</v>
      </c>
      <c r="E75" s="283">
        <v>0</v>
      </c>
      <c r="F75" s="283">
        <v>0</v>
      </c>
      <c r="G75" s="283">
        <v>0</v>
      </c>
      <c r="H75" s="283">
        <v>0</v>
      </c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3">
        <v>0</v>
      </c>
      <c r="V75" s="283">
        <v>0</v>
      </c>
      <c r="W75" s="283">
        <v>0</v>
      </c>
      <c r="X75" s="283">
        <v>0</v>
      </c>
      <c r="Y75" s="283">
        <v>0</v>
      </c>
      <c r="Z75" s="283">
        <v>2475238</v>
      </c>
      <c r="AA75" s="283">
        <v>0</v>
      </c>
      <c r="AB75" s="284">
        <f t="shared" si="7"/>
        <v>2475238</v>
      </c>
      <c r="AC75" s="160" t="s">
        <v>215</v>
      </c>
      <c r="AE75" s="156">
        <v>3329763</v>
      </c>
      <c r="AF75" s="158">
        <f t="shared" si="8"/>
        <v>-854525</v>
      </c>
      <c r="AG75" s="157" t="s">
        <v>214</v>
      </c>
    </row>
    <row r="76" spans="1:33" s="157" customFormat="1" ht="19.5" customHeight="1" thickBot="1" x14ac:dyDescent="0.45">
      <c r="A76" s="157">
        <v>65</v>
      </c>
      <c r="C76" s="159" t="s">
        <v>213</v>
      </c>
      <c r="D76" s="289">
        <v>0</v>
      </c>
      <c r="E76" s="289">
        <v>0</v>
      </c>
      <c r="F76" s="289">
        <v>0</v>
      </c>
      <c r="G76" s="289">
        <v>0</v>
      </c>
      <c r="H76" s="289">
        <v>0</v>
      </c>
      <c r="I76" s="289">
        <v>2345800</v>
      </c>
      <c r="J76" s="289">
        <v>0</v>
      </c>
      <c r="K76" s="289">
        <v>0</v>
      </c>
      <c r="L76" s="289">
        <v>0</v>
      </c>
      <c r="M76" s="289">
        <v>0</v>
      </c>
      <c r="N76" s="289">
        <v>0</v>
      </c>
      <c r="O76" s="289">
        <v>0</v>
      </c>
      <c r="P76" s="289">
        <v>0</v>
      </c>
      <c r="Q76" s="289">
        <v>379500</v>
      </c>
      <c r="R76" s="289">
        <v>0</v>
      </c>
      <c r="S76" s="289">
        <v>0</v>
      </c>
      <c r="T76" s="289">
        <v>0</v>
      </c>
      <c r="U76" s="289">
        <v>0</v>
      </c>
      <c r="V76" s="289">
        <v>0</v>
      </c>
      <c r="W76" s="289">
        <v>0</v>
      </c>
      <c r="X76" s="289">
        <v>0</v>
      </c>
      <c r="Y76" s="289">
        <v>0</v>
      </c>
      <c r="Z76" s="289">
        <v>0</v>
      </c>
      <c r="AA76" s="289">
        <v>0</v>
      </c>
      <c r="AB76" s="290">
        <f t="shared" si="7"/>
        <v>2725300</v>
      </c>
      <c r="AC76" s="291" t="s">
        <v>212</v>
      </c>
      <c r="AE76" s="156">
        <v>0</v>
      </c>
      <c r="AF76" s="158">
        <f t="shared" si="8"/>
        <v>2725300</v>
      </c>
      <c r="AG76" s="157" t="s">
        <v>211</v>
      </c>
    </row>
    <row r="77" spans="1:33" ht="19.5" customHeight="1" x14ac:dyDescent="0.4">
      <c r="C77" s="37"/>
      <c r="AE77" s="156"/>
    </row>
    <row r="78" spans="1:33" ht="19.5" customHeight="1" x14ac:dyDescent="0.4">
      <c r="C78" s="37" t="s">
        <v>210</v>
      </c>
      <c r="AE78" s="156">
        <v>0</v>
      </c>
    </row>
    <row r="79" spans="1:33" ht="19.5" customHeight="1" x14ac:dyDescent="0.4">
      <c r="C79" s="37" t="s">
        <v>209</v>
      </c>
      <c r="AE79" s="156">
        <v>0</v>
      </c>
    </row>
    <row r="80" spans="1:33" ht="19.5" customHeight="1" x14ac:dyDescent="0.4">
      <c r="C80" s="37"/>
    </row>
    <row r="81" spans="3:29" ht="19.5" customHeight="1" x14ac:dyDescent="0.4">
      <c r="C81" s="37"/>
      <c r="D81" s="37"/>
      <c r="AC81" s="37"/>
    </row>
    <row r="82" spans="3:29" ht="19.5" customHeight="1" x14ac:dyDescent="0.4">
      <c r="C82" s="37"/>
      <c r="D82" s="37"/>
      <c r="AC82" s="37"/>
    </row>
  </sheetData>
  <sheetProtection selectLockedCells="1"/>
  <phoneticPr fontId="4"/>
  <pageMargins left="0.55118110236220474" right="0.35433070866141736" top="0.6692913385826772" bottom="0.47244094488188981" header="0.35433070866141736" footer="0.35433070866141736"/>
  <pageSetup paperSize="9" scale="50" fitToWidth="2" orientation="portrait" r:id="rId1"/>
  <headerFooter alignWithMargins="0"/>
  <colBreaks count="2" manualBreakCount="2">
    <brk id="15" min="2" max="78" man="1"/>
    <brk id="29" min="2" max="70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A225"/>
  <sheetViews>
    <sheetView view="pageBreakPreview" zoomScale="85" zoomScaleNormal="100" zoomScaleSheetLayoutView="85" workbookViewId="0">
      <pane xSplit="2" ySplit="4" topLeftCell="C5" activePane="bottomRight" state="frozen"/>
      <selection activeCell="H16" sqref="H16"/>
      <selection pane="topRight" activeCell="H16" sqref="H16"/>
      <selection pane="bottomLeft" activeCell="H16" sqref="H16"/>
      <selection pane="bottomRight" sqref="A1:XFD1048576"/>
    </sheetView>
  </sheetViews>
  <sheetFormatPr defaultColWidth="8.125" defaultRowHeight="12" x14ac:dyDescent="0.15"/>
  <cols>
    <col min="1" max="1" width="4" style="199" customWidth="1"/>
    <col min="2" max="2" width="15.5" style="199" customWidth="1"/>
    <col min="3" max="8" width="10" style="199" customWidth="1"/>
    <col min="9" max="9" width="10.625" style="199" customWidth="1"/>
    <col min="10" max="14" width="10" style="199" customWidth="1"/>
    <col min="15" max="15" width="10.625" style="199" customWidth="1"/>
    <col min="16" max="16" width="10" style="199" customWidth="1"/>
    <col min="17" max="17" width="2.375" style="199" customWidth="1"/>
    <col min="18" max="19" width="8.125" style="199"/>
    <col min="20" max="20" width="9" style="199" bestFit="1" customWidth="1"/>
    <col min="21" max="24" width="8.125" style="199"/>
    <col min="25" max="25" width="8.25" style="199" bestFit="1" customWidth="1"/>
    <col min="26" max="26" width="8.125" style="199"/>
    <col min="27" max="27" width="10.625" style="199" bestFit="1" customWidth="1"/>
    <col min="28" max="16384" width="8.125" style="199"/>
  </cols>
  <sheetData>
    <row r="1" spans="2:27" ht="16.5" customHeight="1" x14ac:dyDescent="0.15">
      <c r="B1" s="229" t="s">
        <v>506</v>
      </c>
    </row>
    <row r="2" spans="2:27" ht="16.5" customHeight="1" thickBot="1" x14ac:dyDescent="0.2"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473" t="s">
        <v>505</v>
      </c>
      <c r="Q2" s="473"/>
      <c r="R2" s="200"/>
      <c r="S2" s="200"/>
      <c r="T2" s="200"/>
    </row>
    <row r="3" spans="2:27" ht="16.5" customHeight="1" x14ac:dyDescent="0.15">
      <c r="B3" s="228" t="s">
        <v>504</v>
      </c>
      <c r="C3" s="470" t="s">
        <v>503</v>
      </c>
      <c r="D3" s="471"/>
      <c r="E3" s="471"/>
      <c r="F3" s="471"/>
      <c r="G3" s="472"/>
      <c r="H3" s="474" t="s">
        <v>502</v>
      </c>
      <c r="I3" s="475"/>
      <c r="J3" s="475"/>
      <c r="K3" s="475"/>
      <c r="L3" s="475"/>
      <c r="M3" s="475"/>
      <c r="N3" s="476"/>
      <c r="O3" s="477" t="s">
        <v>501</v>
      </c>
      <c r="P3" s="479" t="s">
        <v>500</v>
      </c>
      <c r="Q3" s="481" t="s">
        <v>499</v>
      </c>
      <c r="R3" s="200"/>
      <c r="S3" s="200"/>
      <c r="T3" s="200"/>
    </row>
    <row r="4" spans="2:27" ht="16.5" customHeight="1" x14ac:dyDescent="0.15">
      <c r="B4" s="227" t="s">
        <v>499</v>
      </c>
      <c r="C4" s="223" t="s">
        <v>498</v>
      </c>
      <c r="D4" s="224" t="s">
        <v>497</v>
      </c>
      <c r="E4" s="223" t="s">
        <v>496</v>
      </c>
      <c r="F4" s="226" t="s">
        <v>495</v>
      </c>
      <c r="G4" s="225" t="s">
        <v>493</v>
      </c>
      <c r="H4" s="223" t="s">
        <v>494</v>
      </c>
      <c r="I4" s="225" t="s">
        <v>493</v>
      </c>
      <c r="J4" s="223" t="s">
        <v>492</v>
      </c>
      <c r="K4" s="223" t="s">
        <v>491</v>
      </c>
      <c r="L4" s="224" t="s">
        <v>490</v>
      </c>
      <c r="M4" s="223" t="s">
        <v>489</v>
      </c>
      <c r="N4" s="223" t="s">
        <v>488</v>
      </c>
      <c r="O4" s="478"/>
      <c r="P4" s="480"/>
      <c r="Q4" s="482"/>
      <c r="R4" s="200"/>
      <c r="S4" s="200"/>
      <c r="T4" s="200"/>
    </row>
    <row r="5" spans="2:27" ht="16.5" customHeight="1" x14ac:dyDescent="0.15">
      <c r="B5" s="222" t="s">
        <v>487</v>
      </c>
      <c r="C5" s="233">
        <f t="shared" ref="C5:P5" si="0">SUM(C6:C8)</f>
        <v>9739028</v>
      </c>
      <c r="D5" s="234">
        <f t="shared" si="0"/>
        <v>87006</v>
      </c>
      <c r="E5" s="234">
        <f t="shared" si="0"/>
        <v>22621</v>
      </c>
      <c r="F5" s="234">
        <f t="shared" si="0"/>
        <v>54475315</v>
      </c>
      <c r="G5" s="233">
        <f t="shared" si="0"/>
        <v>4319248</v>
      </c>
      <c r="H5" s="234">
        <f t="shared" si="0"/>
        <v>2158140</v>
      </c>
      <c r="I5" s="235">
        <f t="shared" si="0"/>
        <v>314335776</v>
      </c>
      <c r="J5" s="234">
        <f t="shared" si="0"/>
        <v>0</v>
      </c>
      <c r="K5" s="234">
        <f t="shared" si="0"/>
        <v>6240</v>
      </c>
      <c r="L5" s="234">
        <f t="shared" si="0"/>
        <v>3258994</v>
      </c>
      <c r="M5" s="234">
        <f t="shared" si="0"/>
        <v>343673</v>
      </c>
      <c r="N5" s="234">
        <f t="shared" si="0"/>
        <v>1214913</v>
      </c>
      <c r="O5" s="234">
        <f t="shared" si="0"/>
        <v>389960954</v>
      </c>
      <c r="P5" s="234">
        <f t="shared" si="0"/>
        <v>11067784</v>
      </c>
      <c r="Q5" s="221"/>
      <c r="R5" s="200"/>
      <c r="S5" s="200"/>
      <c r="T5" s="200"/>
    </row>
    <row r="6" spans="2:27" ht="16.5" customHeight="1" x14ac:dyDescent="0.15">
      <c r="B6" s="220" t="s">
        <v>486</v>
      </c>
      <c r="C6" s="236">
        <f t="shared" ref="C6:P6" si="1">SUM(C9:C34)</f>
        <v>5704626</v>
      </c>
      <c r="D6" s="237">
        <f t="shared" si="1"/>
        <v>0</v>
      </c>
      <c r="E6" s="237">
        <f t="shared" si="1"/>
        <v>0</v>
      </c>
      <c r="F6" s="237">
        <f t="shared" si="1"/>
        <v>26740428</v>
      </c>
      <c r="G6" s="236">
        <f t="shared" si="1"/>
        <v>4319248</v>
      </c>
      <c r="H6" s="237">
        <f t="shared" si="1"/>
        <v>0</v>
      </c>
      <c r="I6" s="238">
        <f t="shared" si="1"/>
        <v>294498722</v>
      </c>
      <c r="J6" s="237">
        <f t="shared" si="1"/>
        <v>0</v>
      </c>
      <c r="K6" s="237">
        <f t="shared" si="1"/>
        <v>0</v>
      </c>
      <c r="L6" s="237">
        <f t="shared" si="1"/>
        <v>3258994</v>
      </c>
      <c r="M6" s="237">
        <f t="shared" si="1"/>
        <v>343673</v>
      </c>
      <c r="N6" s="237">
        <f t="shared" si="1"/>
        <v>1211040</v>
      </c>
      <c r="O6" s="237">
        <f t="shared" si="1"/>
        <v>336076731</v>
      </c>
      <c r="P6" s="237">
        <f t="shared" si="1"/>
        <v>7492122</v>
      </c>
      <c r="Q6" s="219"/>
      <c r="R6" s="200"/>
      <c r="S6" s="200"/>
      <c r="T6" s="200"/>
    </row>
    <row r="7" spans="2:27" ht="16.5" customHeight="1" x14ac:dyDescent="0.15">
      <c r="B7" s="220" t="s">
        <v>485</v>
      </c>
      <c r="C7" s="236">
        <f t="shared" ref="C7:P7" si="2">SUM(C35:C47)</f>
        <v>4034402</v>
      </c>
      <c r="D7" s="237">
        <f t="shared" si="2"/>
        <v>0</v>
      </c>
      <c r="E7" s="237">
        <f t="shared" si="2"/>
        <v>22621</v>
      </c>
      <c r="F7" s="237">
        <f t="shared" si="2"/>
        <v>1381523</v>
      </c>
      <c r="G7" s="236">
        <f t="shared" si="2"/>
        <v>0</v>
      </c>
      <c r="H7" s="237">
        <f t="shared" si="2"/>
        <v>2158140</v>
      </c>
      <c r="I7" s="238">
        <f t="shared" si="2"/>
        <v>19837054</v>
      </c>
      <c r="J7" s="237">
        <f t="shared" si="2"/>
        <v>0</v>
      </c>
      <c r="K7" s="237">
        <f t="shared" si="2"/>
        <v>6240</v>
      </c>
      <c r="L7" s="237">
        <f t="shared" si="2"/>
        <v>0</v>
      </c>
      <c r="M7" s="237">
        <f t="shared" si="2"/>
        <v>0</v>
      </c>
      <c r="N7" s="237">
        <f t="shared" si="2"/>
        <v>3873</v>
      </c>
      <c r="O7" s="237">
        <f t="shared" si="2"/>
        <v>27443853</v>
      </c>
      <c r="P7" s="237">
        <f t="shared" si="2"/>
        <v>3565738</v>
      </c>
      <c r="Q7" s="219"/>
      <c r="R7" s="200"/>
      <c r="S7" s="200"/>
      <c r="T7" s="200"/>
    </row>
    <row r="8" spans="2:27" ht="16.5" customHeight="1" x14ac:dyDescent="0.15">
      <c r="B8" s="218" t="s">
        <v>341</v>
      </c>
      <c r="C8" s="239">
        <f t="shared" ref="C8:P8" si="3">SUM(C48:C51)</f>
        <v>0</v>
      </c>
      <c r="D8" s="240">
        <f t="shared" si="3"/>
        <v>87006</v>
      </c>
      <c r="E8" s="240">
        <f t="shared" si="3"/>
        <v>0</v>
      </c>
      <c r="F8" s="240">
        <f t="shared" si="3"/>
        <v>26353364</v>
      </c>
      <c r="G8" s="239">
        <f t="shared" si="3"/>
        <v>0</v>
      </c>
      <c r="H8" s="240">
        <f t="shared" si="3"/>
        <v>0</v>
      </c>
      <c r="I8" s="241">
        <f t="shared" si="3"/>
        <v>0</v>
      </c>
      <c r="J8" s="240">
        <f t="shared" si="3"/>
        <v>0</v>
      </c>
      <c r="K8" s="240">
        <f t="shared" si="3"/>
        <v>0</v>
      </c>
      <c r="L8" s="240">
        <f t="shared" si="3"/>
        <v>0</v>
      </c>
      <c r="M8" s="240">
        <f t="shared" si="3"/>
        <v>0</v>
      </c>
      <c r="N8" s="240">
        <f t="shared" si="3"/>
        <v>0</v>
      </c>
      <c r="O8" s="240">
        <f t="shared" si="3"/>
        <v>26440370</v>
      </c>
      <c r="P8" s="240">
        <f t="shared" si="3"/>
        <v>9924</v>
      </c>
      <c r="Q8" s="217"/>
      <c r="R8" s="200"/>
      <c r="S8" s="200"/>
      <c r="T8" s="200"/>
    </row>
    <row r="9" spans="2:27" ht="16.5" customHeight="1" x14ac:dyDescent="0.15">
      <c r="B9" s="214" t="s">
        <v>484</v>
      </c>
      <c r="C9" s="242">
        <v>0</v>
      </c>
      <c r="D9" s="243">
        <v>0</v>
      </c>
      <c r="E9" s="244">
        <v>0</v>
      </c>
      <c r="F9" s="245">
        <v>0</v>
      </c>
      <c r="G9" s="242">
        <v>0</v>
      </c>
      <c r="H9" s="244">
        <v>0</v>
      </c>
      <c r="I9" s="246">
        <v>63868157</v>
      </c>
      <c r="J9" s="244">
        <v>0</v>
      </c>
      <c r="K9" s="244">
        <v>0</v>
      </c>
      <c r="L9" s="243">
        <v>0</v>
      </c>
      <c r="M9" s="244">
        <v>343673</v>
      </c>
      <c r="N9" s="244">
        <v>53201</v>
      </c>
      <c r="O9" s="247">
        <f t="shared" ref="O9:O51" si="4">SUM(C9:N9)</f>
        <v>64265031</v>
      </c>
      <c r="P9" s="248">
        <v>837324</v>
      </c>
      <c r="Q9" s="206" t="s">
        <v>415</v>
      </c>
      <c r="R9" s="203"/>
      <c r="S9" s="249" t="s">
        <v>483</v>
      </c>
      <c r="T9" s="250">
        <v>1806460</v>
      </c>
      <c r="Y9" s="199" t="b">
        <f t="shared" ref="Y9:Y50" si="5">EXACT(B9,Z9)</f>
        <v>1</v>
      </c>
      <c r="Z9" s="251" t="s">
        <v>483</v>
      </c>
      <c r="AA9" s="252">
        <v>1428902</v>
      </c>
    </row>
    <row r="10" spans="2:27" ht="16.5" customHeight="1" x14ac:dyDescent="0.15">
      <c r="B10" s="214" t="s">
        <v>481</v>
      </c>
      <c r="C10" s="242">
        <v>0</v>
      </c>
      <c r="D10" s="243">
        <v>0</v>
      </c>
      <c r="E10" s="244">
        <v>0</v>
      </c>
      <c r="F10" s="244">
        <v>0</v>
      </c>
      <c r="G10" s="242">
        <v>0</v>
      </c>
      <c r="H10" s="244">
        <v>0</v>
      </c>
      <c r="I10" s="253">
        <v>13143328</v>
      </c>
      <c r="J10" s="247">
        <v>0</v>
      </c>
      <c r="K10" s="247">
        <v>0</v>
      </c>
      <c r="L10" s="254">
        <v>0</v>
      </c>
      <c r="M10" s="247">
        <v>0</v>
      </c>
      <c r="N10" s="247">
        <v>0</v>
      </c>
      <c r="O10" s="247">
        <f t="shared" si="4"/>
        <v>13143328</v>
      </c>
      <c r="P10" s="255">
        <v>291156</v>
      </c>
      <c r="Q10" s="206" t="s">
        <v>482</v>
      </c>
      <c r="R10" s="203"/>
      <c r="S10" s="249" t="s">
        <v>481</v>
      </c>
      <c r="T10" s="250">
        <v>107084</v>
      </c>
      <c r="Y10" s="199" t="b">
        <f t="shared" si="5"/>
        <v>1</v>
      </c>
      <c r="Z10" s="251" t="s">
        <v>481</v>
      </c>
      <c r="AA10" s="252">
        <v>90081</v>
      </c>
    </row>
    <row r="11" spans="2:27" ht="16.5" customHeight="1" x14ac:dyDescent="0.15">
      <c r="B11" s="214" t="s">
        <v>479</v>
      </c>
      <c r="C11" s="242">
        <v>3075562</v>
      </c>
      <c r="D11" s="243">
        <v>0</v>
      </c>
      <c r="E11" s="244">
        <v>0</v>
      </c>
      <c r="F11" s="244">
        <v>0</v>
      </c>
      <c r="G11" s="242">
        <v>0</v>
      </c>
      <c r="H11" s="244">
        <v>0</v>
      </c>
      <c r="I11" s="253">
        <v>8298760</v>
      </c>
      <c r="J11" s="247">
        <v>0</v>
      </c>
      <c r="K11" s="247">
        <v>0</v>
      </c>
      <c r="L11" s="254">
        <v>0</v>
      </c>
      <c r="M11" s="247">
        <v>0</v>
      </c>
      <c r="N11" s="247">
        <v>0</v>
      </c>
      <c r="O11" s="247">
        <f t="shared" si="4"/>
        <v>11374322</v>
      </c>
      <c r="P11" s="255">
        <v>101437</v>
      </c>
      <c r="Q11" s="206" t="s">
        <v>480</v>
      </c>
      <c r="R11" s="203"/>
      <c r="S11" s="249" t="s">
        <v>479</v>
      </c>
      <c r="T11" s="250">
        <v>125883</v>
      </c>
      <c r="Y11" s="199" t="b">
        <f t="shared" si="5"/>
        <v>1</v>
      </c>
      <c r="Z11" s="251" t="s">
        <v>479</v>
      </c>
      <c r="AA11" s="252">
        <v>119882</v>
      </c>
    </row>
    <row r="12" spans="2:27" ht="16.5" customHeight="1" x14ac:dyDescent="0.15">
      <c r="B12" s="214" t="s">
        <v>478</v>
      </c>
      <c r="C12" s="242">
        <v>0</v>
      </c>
      <c r="D12" s="243">
        <v>0</v>
      </c>
      <c r="E12" s="244">
        <v>0</v>
      </c>
      <c r="F12" s="244">
        <v>0</v>
      </c>
      <c r="G12" s="242">
        <v>0</v>
      </c>
      <c r="H12" s="244">
        <v>0</v>
      </c>
      <c r="I12" s="253">
        <v>10455218</v>
      </c>
      <c r="J12" s="247">
        <v>0</v>
      </c>
      <c r="K12" s="247">
        <v>0</v>
      </c>
      <c r="L12" s="254">
        <v>0</v>
      </c>
      <c r="M12" s="247">
        <v>0</v>
      </c>
      <c r="N12" s="247">
        <v>306398</v>
      </c>
      <c r="O12" s="247">
        <f t="shared" si="4"/>
        <v>10761616</v>
      </c>
      <c r="P12" s="255">
        <v>58319</v>
      </c>
      <c r="Q12" s="206" t="s">
        <v>419</v>
      </c>
      <c r="R12" s="203"/>
      <c r="S12" s="249" t="s">
        <v>478</v>
      </c>
      <c r="T12" s="250">
        <v>75950</v>
      </c>
      <c r="Y12" s="199" t="b">
        <f t="shared" si="5"/>
        <v>1</v>
      </c>
      <c r="Z12" s="251" t="s">
        <v>478</v>
      </c>
      <c r="AA12" s="252">
        <v>73845</v>
      </c>
    </row>
    <row r="13" spans="2:27" ht="16.5" customHeight="1" x14ac:dyDescent="0.15">
      <c r="B13" s="214" t="s">
        <v>477</v>
      </c>
      <c r="C13" s="242">
        <v>0</v>
      </c>
      <c r="D13" s="243">
        <v>0</v>
      </c>
      <c r="E13" s="244">
        <v>0</v>
      </c>
      <c r="F13" s="244">
        <v>5429524</v>
      </c>
      <c r="G13" s="243">
        <v>0</v>
      </c>
      <c r="H13" s="244">
        <v>0</v>
      </c>
      <c r="I13" s="256">
        <v>17792763</v>
      </c>
      <c r="J13" s="247">
        <v>0</v>
      </c>
      <c r="K13" s="247">
        <v>0</v>
      </c>
      <c r="L13" s="254">
        <v>0</v>
      </c>
      <c r="M13" s="247">
        <v>0</v>
      </c>
      <c r="N13" s="247">
        <v>0</v>
      </c>
      <c r="O13" s="247">
        <f t="shared" si="4"/>
        <v>23222287</v>
      </c>
      <c r="P13" s="257">
        <v>417723</v>
      </c>
      <c r="Q13" s="206" t="s">
        <v>407</v>
      </c>
      <c r="R13" s="203"/>
      <c r="S13" s="249" t="s">
        <v>477</v>
      </c>
      <c r="T13" s="250">
        <v>453860</v>
      </c>
      <c r="Y13" s="199" t="b">
        <f t="shared" si="5"/>
        <v>1</v>
      </c>
      <c r="Z13" s="251" t="s">
        <v>477</v>
      </c>
      <c r="AA13" s="252">
        <v>431647</v>
      </c>
    </row>
    <row r="14" spans="2:27" ht="16.5" customHeight="1" x14ac:dyDescent="0.15">
      <c r="B14" s="216" t="s">
        <v>475</v>
      </c>
      <c r="C14" s="258">
        <v>0</v>
      </c>
      <c r="D14" s="259">
        <v>0</v>
      </c>
      <c r="E14" s="245">
        <v>0</v>
      </c>
      <c r="F14" s="245">
        <v>0</v>
      </c>
      <c r="G14" s="259">
        <v>0</v>
      </c>
      <c r="H14" s="245">
        <v>0</v>
      </c>
      <c r="I14" s="253">
        <v>4699611</v>
      </c>
      <c r="J14" s="260">
        <v>0</v>
      </c>
      <c r="K14" s="260">
        <v>0</v>
      </c>
      <c r="L14" s="261">
        <v>0</v>
      </c>
      <c r="M14" s="260">
        <v>0</v>
      </c>
      <c r="N14" s="260">
        <v>0</v>
      </c>
      <c r="O14" s="260">
        <f t="shared" si="4"/>
        <v>4699611</v>
      </c>
      <c r="P14" s="255">
        <v>0</v>
      </c>
      <c r="Q14" s="208" t="s">
        <v>476</v>
      </c>
      <c r="R14" s="203"/>
      <c r="S14" s="249" t="s">
        <v>475</v>
      </c>
      <c r="T14" s="250">
        <v>4329</v>
      </c>
      <c r="Y14" s="199" t="b">
        <f t="shared" si="5"/>
        <v>1</v>
      </c>
      <c r="Z14" s="251" t="s">
        <v>475</v>
      </c>
      <c r="AA14" s="252">
        <v>2334</v>
      </c>
    </row>
    <row r="15" spans="2:27" ht="16.5" customHeight="1" x14ac:dyDescent="0.15">
      <c r="B15" s="214" t="s">
        <v>473</v>
      </c>
      <c r="C15" s="242">
        <v>42972</v>
      </c>
      <c r="D15" s="243">
        <v>0</v>
      </c>
      <c r="E15" s="244">
        <v>0</v>
      </c>
      <c r="F15" s="244">
        <v>0</v>
      </c>
      <c r="G15" s="243">
        <v>0</v>
      </c>
      <c r="H15" s="244">
        <v>0</v>
      </c>
      <c r="I15" s="253">
        <v>4933372</v>
      </c>
      <c r="J15" s="247">
        <v>0</v>
      </c>
      <c r="K15" s="247">
        <v>0</v>
      </c>
      <c r="L15" s="254">
        <v>0</v>
      </c>
      <c r="M15" s="247">
        <v>0</v>
      </c>
      <c r="N15" s="247">
        <v>0</v>
      </c>
      <c r="O15" s="247">
        <f t="shared" si="4"/>
        <v>4976344</v>
      </c>
      <c r="P15" s="255">
        <v>2435</v>
      </c>
      <c r="Q15" s="206" t="s">
        <v>474</v>
      </c>
      <c r="R15" s="203"/>
      <c r="S15" s="249" t="s">
        <v>473</v>
      </c>
      <c r="T15" s="250">
        <v>14049</v>
      </c>
      <c r="Y15" s="199" t="b">
        <f t="shared" si="5"/>
        <v>1</v>
      </c>
      <c r="Z15" s="251" t="s">
        <v>473</v>
      </c>
      <c r="AA15" s="252">
        <v>10967</v>
      </c>
    </row>
    <row r="16" spans="2:27" ht="16.5" customHeight="1" x14ac:dyDescent="0.15">
      <c r="B16" s="214" t="s">
        <v>471</v>
      </c>
      <c r="C16" s="242">
        <v>0</v>
      </c>
      <c r="D16" s="243">
        <v>0</v>
      </c>
      <c r="E16" s="244">
        <v>0</v>
      </c>
      <c r="F16" s="244">
        <v>0</v>
      </c>
      <c r="G16" s="243">
        <v>0</v>
      </c>
      <c r="H16" s="244">
        <v>0</v>
      </c>
      <c r="I16" s="253">
        <v>7049313</v>
      </c>
      <c r="J16" s="247">
        <v>0</v>
      </c>
      <c r="K16" s="247">
        <v>0</v>
      </c>
      <c r="L16" s="254">
        <v>0</v>
      </c>
      <c r="M16" s="247">
        <v>0</v>
      </c>
      <c r="N16" s="247">
        <v>234800</v>
      </c>
      <c r="O16" s="247">
        <f t="shared" si="4"/>
        <v>7284113</v>
      </c>
      <c r="P16" s="255">
        <v>234800</v>
      </c>
      <c r="Q16" s="206" t="s">
        <v>472</v>
      </c>
      <c r="R16" s="203"/>
      <c r="S16" s="249" t="s">
        <v>471</v>
      </c>
      <c r="T16" s="250">
        <v>212000</v>
      </c>
      <c r="Y16" s="199" t="b">
        <f t="shared" si="5"/>
        <v>1</v>
      </c>
      <c r="Z16" s="251" t="s">
        <v>471</v>
      </c>
      <c r="AA16" s="252">
        <v>212000</v>
      </c>
    </row>
    <row r="17" spans="2:27" ht="16.5" customHeight="1" x14ac:dyDescent="0.15">
      <c r="B17" s="214" t="s">
        <v>469</v>
      </c>
      <c r="C17" s="242">
        <v>0</v>
      </c>
      <c r="D17" s="243">
        <v>0</v>
      </c>
      <c r="E17" s="244">
        <v>0</v>
      </c>
      <c r="F17" s="244">
        <v>11289113</v>
      </c>
      <c r="G17" s="243">
        <v>0</v>
      </c>
      <c r="H17" s="244">
        <v>0</v>
      </c>
      <c r="I17" s="253">
        <v>46964647</v>
      </c>
      <c r="J17" s="247">
        <v>0</v>
      </c>
      <c r="K17" s="247">
        <v>0</v>
      </c>
      <c r="L17" s="254">
        <v>0</v>
      </c>
      <c r="M17" s="247">
        <v>0</v>
      </c>
      <c r="N17" s="247">
        <v>77828</v>
      </c>
      <c r="O17" s="247">
        <f t="shared" si="4"/>
        <v>58331588</v>
      </c>
      <c r="P17" s="255">
        <v>572700</v>
      </c>
      <c r="Q17" s="206" t="s">
        <v>470</v>
      </c>
      <c r="R17" s="203"/>
      <c r="S17" s="249" t="s">
        <v>469</v>
      </c>
      <c r="T17" s="250">
        <v>0</v>
      </c>
      <c r="Y17" s="199" t="b">
        <f t="shared" si="5"/>
        <v>1</v>
      </c>
      <c r="Z17" s="251" t="s">
        <v>469</v>
      </c>
      <c r="AA17" s="252">
        <v>0</v>
      </c>
    </row>
    <row r="18" spans="2:27" ht="16.5" customHeight="1" x14ac:dyDescent="0.15">
      <c r="B18" s="215" t="s">
        <v>467</v>
      </c>
      <c r="C18" s="262">
        <v>0</v>
      </c>
      <c r="D18" s="263">
        <v>0</v>
      </c>
      <c r="E18" s="264">
        <v>0</v>
      </c>
      <c r="F18" s="264">
        <v>0</v>
      </c>
      <c r="G18" s="263">
        <v>0</v>
      </c>
      <c r="H18" s="264">
        <v>0</v>
      </c>
      <c r="I18" s="256">
        <v>1261502</v>
      </c>
      <c r="J18" s="265">
        <v>0</v>
      </c>
      <c r="K18" s="265">
        <v>0</v>
      </c>
      <c r="L18" s="266">
        <v>0</v>
      </c>
      <c r="M18" s="265">
        <v>0</v>
      </c>
      <c r="N18" s="265">
        <v>0</v>
      </c>
      <c r="O18" s="265">
        <f t="shared" si="4"/>
        <v>1261502</v>
      </c>
      <c r="P18" s="255">
        <v>21748</v>
      </c>
      <c r="Q18" s="211" t="s">
        <v>468</v>
      </c>
      <c r="R18" s="203"/>
      <c r="S18" s="249" t="s">
        <v>467</v>
      </c>
      <c r="T18" s="250">
        <v>38159</v>
      </c>
      <c r="Y18" s="199" t="b">
        <f t="shared" si="5"/>
        <v>1</v>
      </c>
      <c r="Z18" s="251" t="s">
        <v>467</v>
      </c>
      <c r="AA18" s="252">
        <v>33074</v>
      </c>
    </row>
    <row r="19" spans="2:27" ht="16.5" customHeight="1" x14ac:dyDescent="0.15">
      <c r="B19" s="216" t="s">
        <v>465</v>
      </c>
      <c r="C19" s="259">
        <v>0</v>
      </c>
      <c r="D19" s="245">
        <v>0</v>
      </c>
      <c r="E19" s="245">
        <v>0</v>
      </c>
      <c r="F19" s="245">
        <v>0</v>
      </c>
      <c r="G19" s="243">
        <v>0</v>
      </c>
      <c r="H19" s="244">
        <v>0</v>
      </c>
      <c r="I19" s="253">
        <v>7263194</v>
      </c>
      <c r="J19" s="260">
        <v>0</v>
      </c>
      <c r="K19" s="260">
        <v>0</v>
      </c>
      <c r="L19" s="261">
        <v>0</v>
      </c>
      <c r="M19" s="260">
        <v>0</v>
      </c>
      <c r="N19" s="260">
        <v>0</v>
      </c>
      <c r="O19" s="260">
        <f t="shared" si="4"/>
        <v>7263194</v>
      </c>
      <c r="P19" s="248">
        <v>410694</v>
      </c>
      <c r="Q19" s="208" t="s">
        <v>466</v>
      </c>
      <c r="R19" s="203"/>
      <c r="S19" s="249" t="s">
        <v>465</v>
      </c>
      <c r="T19" s="250">
        <v>567192</v>
      </c>
      <c r="Y19" s="199" t="b">
        <f t="shared" si="5"/>
        <v>1</v>
      </c>
      <c r="Z19" s="251" t="s">
        <v>465</v>
      </c>
      <c r="AA19" s="252">
        <v>530836</v>
      </c>
    </row>
    <row r="20" spans="2:27" ht="16.5" customHeight="1" x14ac:dyDescent="0.15">
      <c r="B20" s="214" t="s">
        <v>464</v>
      </c>
      <c r="C20" s="243">
        <v>0</v>
      </c>
      <c r="D20" s="244">
        <v>0</v>
      </c>
      <c r="E20" s="244">
        <v>0</v>
      </c>
      <c r="F20" s="244">
        <v>6071842</v>
      </c>
      <c r="G20" s="243">
        <v>0</v>
      </c>
      <c r="H20" s="244">
        <v>0</v>
      </c>
      <c r="I20" s="253">
        <v>19042499</v>
      </c>
      <c r="J20" s="247">
        <v>0</v>
      </c>
      <c r="K20" s="247">
        <v>0</v>
      </c>
      <c r="L20" s="254">
        <v>0</v>
      </c>
      <c r="M20" s="247">
        <v>0</v>
      </c>
      <c r="N20" s="247">
        <v>0</v>
      </c>
      <c r="O20" s="247">
        <f t="shared" si="4"/>
        <v>25114341</v>
      </c>
      <c r="P20" s="255">
        <v>270024</v>
      </c>
      <c r="Q20" s="206" t="s">
        <v>434</v>
      </c>
      <c r="R20" s="203"/>
      <c r="S20" s="249" t="s">
        <v>464</v>
      </c>
      <c r="T20" s="250">
        <v>496830</v>
      </c>
      <c r="Y20" s="199" t="b">
        <f t="shared" si="5"/>
        <v>1</v>
      </c>
      <c r="Z20" s="251" t="s">
        <v>464</v>
      </c>
      <c r="AA20" s="252">
        <v>433351</v>
      </c>
    </row>
    <row r="21" spans="2:27" ht="16.5" customHeight="1" x14ac:dyDescent="0.15">
      <c r="B21" s="214" t="s">
        <v>463</v>
      </c>
      <c r="C21" s="243">
        <v>0</v>
      </c>
      <c r="D21" s="244">
        <v>0</v>
      </c>
      <c r="E21" s="244">
        <v>0</v>
      </c>
      <c r="F21" s="244">
        <v>0</v>
      </c>
      <c r="G21" s="243">
        <v>0</v>
      </c>
      <c r="H21" s="244">
        <v>0</v>
      </c>
      <c r="I21" s="253">
        <v>15028731</v>
      </c>
      <c r="J21" s="247">
        <v>0</v>
      </c>
      <c r="K21" s="247">
        <v>0</v>
      </c>
      <c r="L21" s="254">
        <v>0</v>
      </c>
      <c r="M21" s="247">
        <v>0</v>
      </c>
      <c r="N21" s="247">
        <v>0</v>
      </c>
      <c r="O21" s="247">
        <f t="shared" si="4"/>
        <v>15028731</v>
      </c>
      <c r="P21" s="255">
        <v>216354</v>
      </c>
      <c r="Q21" s="206" t="s">
        <v>455</v>
      </c>
      <c r="R21" s="203"/>
      <c r="S21" s="249" t="s">
        <v>463</v>
      </c>
      <c r="T21" s="250">
        <v>241079</v>
      </c>
      <c r="Y21" s="199" t="b">
        <f t="shared" si="5"/>
        <v>1</v>
      </c>
      <c r="Z21" s="251" t="s">
        <v>463</v>
      </c>
      <c r="AA21" s="252">
        <v>228504</v>
      </c>
    </row>
    <row r="22" spans="2:27" ht="16.5" customHeight="1" x14ac:dyDescent="0.15">
      <c r="B22" s="214" t="s">
        <v>461</v>
      </c>
      <c r="C22" s="243">
        <v>0</v>
      </c>
      <c r="D22" s="244">
        <v>0</v>
      </c>
      <c r="E22" s="244">
        <v>0</v>
      </c>
      <c r="F22" s="244">
        <v>0</v>
      </c>
      <c r="G22" s="243">
        <v>0</v>
      </c>
      <c r="H22" s="244">
        <v>0</v>
      </c>
      <c r="I22" s="253">
        <v>5605940</v>
      </c>
      <c r="J22" s="247">
        <v>0</v>
      </c>
      <c r="K22" s="247">
        <v>0</v>
      </c>
      <c r="L22" s="254">
        <v>1682716</v>
      </c>
      <c r="M22" s="247">
        <v>0</v>
      </c>
      <c r="N22" s="247">
        <v>480226</v>
      </c>
      <c r="O22" s="247">
        <f t="shared" si="4"/>
        <v>7768882</v>
      </c>
      <c r="P22" s="255">
        <v>1858243</v>
      </c>
      <c r="Q22" s="206" t="s">
        <v>462</v>
      </c>
      <c r="R22" s="203"/>
      <c r="S22" s="249" t="s">
        <v>461</v>
      </c>
      <c r="T22" s="250">
        <v>1286958</v>
      </c>
      <c r="Y22" s="199" t="b">
        <f t="shared" si="5"/>
        <v>1</v>
      </c>
      <c r="Z22" s="251" t="s">
        <v>461</v>
      </c>
      <c r="AA22" s="252">
        <v>1327529</v>
      </c>
    </row>
    <row r="23" spans="2:27" ht="16.5" customHeight="1" x14ac:dyDescent="0.15">
      <c r="B23" s="215" t="s">
        <v>459</v>
      </c>
      <c r="C23" s="263">
        <v>0</v>
      </c>
      <c r="D23" s="264">
        <v>0</v>
      </c>
      <c r="E23" s="264">
        <v>0</v>
      </c>
      <c r="F23" s="264">
        <v>0</v>
      </c>
      <c r="G23" s="243">
        <v>0</v>
      </c>
      <c r="H23" s="244">
        <v>0</v>
      </c>
      <c r="I23" s="256">
        <v>7656815</v>
      </c>
      <c r="J23" s="265">
        <v>0</v>
      </c>
      <c r="K23" s="265">
        <v>0</v>
      </c>
      <c r="L23" s="266">
        <v>0</v>
      </c>
      <c r="M23" s="265">
        <v>0</v>
      </c>
      <c r="N23" s="265">
        <v>0</v>
      </c>
      <c r="O23" s="265">
        <f t="shared" si="4"/>
        <v>7656815</v>
      </c>
      <c r="P23" s="257">
        <v>92036</v>
      </c>
      <c r="Q23" s="211" t="s">
        <v>460</v>
      </c>
      <c r="R23" s="203"/>
      <c r="S23" s="249" t="s">
        <v>459</v>
      </c>
      <c r="T23" s="250">
        <v>105082</v>
      </c>
      <c r="Y23" s="199" t="b">
        <f t="shared" si="5"/>
        <v>1</v>
      </c>
      <c r="Z23" s="251" t="s">
        <v>459</v>
      </c>
      <c r="AA23" s="252">
        <v>95630</v>
      </c>
    </row>
    <row r="24" spans="2:27" ht="16.5" customHeight="1" x14ac:dyDescent="0.15">
      <c r="B24" s="214" t="s">
        <v>458</v>
      </c>
      <c r="C24" s="259">
        <v>0</v>
      </c>
      <c r="D24" s="245">
        <v>0</v>
      </c>
      <c r="E24" s="244">
        <v>0</v>
      </c>
      <c r="F24" s="245">
        <v>0</v>
      </c>
      <c r="G24" s="258">
        <v>0</v>
      </c>
      <c r="H24" s="245">
        <v>0</v>
      </c>
      <c r="I24" s="253">
        <v>3142726</v>
      </c>
      <c r="J24" s="247">
        <v>0</v>
      </c>
      <c r="K24" s="247">
        <v>0</v>
      </c>
      <c r="L24" s="254">
        <v>0</v>
      </c>
      <c r="M24" s="247">
        <v>0</v>
      </c>
      <c r="N24" s="247">
        <v>0</v>
      </c>
      <c r="O24" s="247">
        <f t="shared" si="4"/>
        <v>3142726</v>
      </c>
      <c r="P24" s="248">
        <v>0</v>
      </c>
      <c r="Q24" s="206" t="s">
        <v>398</v>
      </c>
      <c r="R24" s="203"/>
      <c r="S24" s="249" t="s">
        <v>458</v>
      </c>
      <c r="T24" s="250">
        <v>0</v>
      </c>
      <c r="Y24" s="199" t="b">
        <f t="shared" si="5"/>
        <v>1</v>
      </c>
      <c r="Z24" s="251" t="s">
        <v>458</v>
      </c>
      <c r="AA24" s="252">
        <v>0</v>
      </c>
    </row>
    <row r="25" spans="2:27" ht="16.5" customHeight="1" x14ac:dyDescent="0.15">
      <c r="B25" s="214" t="s">
        <v>456</v>
      </c>
      <c r="C25" s="243">
        <v>0</v>
      </c>
      <c r="D25" s="244">
        <v>0</v>
      </c>
      <c r="E25" s="244">
        <v>0</v>
      </c>
      <c r="F25" s="244">
        <v>0</v>
      </c>
      <c r="G25" s="242">
        <v>0</v>
      </c>
      <c r="H25" s="244">
        <v>0</v>
      </c>
      <c r="I25" s="253">
        <v>3938647</v>
      </c>
      <c r="J25" s="247">
        <v>0</v>
      </c>
      <c r="K25" s="247">
        <v>0</v>
      </c>
      <c r="L25" s="254">
        <v>0</v>
      </c>
      <c r="M25" s="247">
        <v>0</v>
      </c>
      <c r="N25" s="247">
        <v>0</v>
      </c>
      <c r="O25" s="247">
        <f t="shared" si="4"/>
        <v>3938647</v>
      </c>
      <c r="P25" s="255">
        <v>0</v>
      </c>
      <c r="Q25" s="206" t="s">
        <v>457</v>
      </c>
      <c r="R25" s="203"/>
      <c r="S25" s="249" t="s">
        <v>456</v>
      </c>
      <c r="T25" s="250">
        <v>0</v>
      </c>
      <c r="Y25" s="199" t="b">
        <f t="shared" si="5"/>
        <v>1</v>
      </c>
      <c r="Z25" s="251" t="s">
        <v>456</v>
      </c>
      <c r="AA25" s="252">
        <v>0</v>
      </c>
    </row>
    <row r="26" spans="2:27" ht="16.5" customHeight="1" x14ac:dyDescent="0.15">
      <c r="B26" s="214" t="s">
        <v>454</v>
      </c>
      <c r="C26" s="243">
        <v>0</v>
      </c>
      <c r="D26" s="244">
        <v>0</v>
      </c>
      <c r="E26" s="244">
        <v>0</v>
      </c>
      <c r="F26" s="244">
        <v>0</v>
      </c>
      <c r="G26" s="242">
        <v>0</v>
      </c>
      <c r="H26" s="244">
        <v>0</v>
      </c>
      <c r="I26" s="253">
        <v>8709664</v>
      </c>
      <c r="J26" s="247">
        <v>0</v>
      </c>
      <c r="K26" s="247">
        <v>0</v>
      </c>
      <c r="L26" s="254">
        <v>0</v>
      </c>
      <c r="M26" s="247">
        <v>0</v>
      </c>
      <c r="N26" s="247">
        <v>22175</v>
      </c>
      <c r="O26" s="247">
        <f t="shared" si="4"/>
        <v>8731839</v>
      </c>
      <c r="P26" s="255">
        <v>26520</v>
      </c>
      <c r="Q26" s="206" t="s">
        <v>455</v>
      </c>
      <c r="R26" s="203"/>
      <c r="S26" s="249" t="s">
        <v>454</v>
      </c>
      <c r="T26" s="250">
        <v>42642</v>
      </c>
      <c r="Y26" s="199" t="b">
        <f t="shared" si="5"/>
        <v>1</v>
      </c>
      <c r="Z26" s="251" t="s">
        <v>454</v>
      </c>
      <c r="AA26" s="252">
        <v>38489</v>
      </c>
    </row>
    <row r="27" spans="2:27" ht="16.5" customHeight="1" x14ac:dyDescent="0.15">
      <c r="B27" s="214" t="s">
        <v>452</v>
      </c>
      <c r="C27" s="243">
        <v>0</v>
      </c>
      <c r="D27" s="244">
        <v>0</v>
      </c>
      <c r="E27" s="244">
        <v>0</v>
      </c>
      <c r="F27" s="244">
        <v>0</v>
      </c>
      <c r="G27" s="242">
        <v>3597605</v>
      </c>
      <c r="H27" s="244">
        <v>0</v>
      </c>
      <c r="I27" s="253">
        <v>0</v>
      </c>
      <c r="J27" s="247">
        <v>0</v>
      </c>
      <c r="K27" s="247">
        <v>0</v>
      </c>
      <c r="L27" s="254">
        <v>0</v>
      </c>
      <c r="M27" s="247">
        <v>0</v>
      </c>
      <c r="N27" s="247">
        <v>0</v>
      </c>
      <c r="O27" s="247">
        <f t="shared" si="4"/>
        <v>3597605</v>
      </c>
      <c r="P27" s="255">
        <v>37384</v>
      </c>
      <c r="Q27" s="206" t="s">
        <v>453</v>
      </c>
      <c r="R27" s="203"/>
      <c r="S27" s="249" t="s">
        <v>452</v>
      </c>
      <c r="T27" s="250">
        <v>54425</v>
      </c>
      <c r="Y27" s="199" t="b">
        <f t="shared" si="5"/>
        <v>1</v>
      </c>
      <c r="Z27" s="251" t="s">
        <v>452</v>
      </c>
      <c r="AA27" s="252">
        <v>49841</v>
      </c>
    </row>
    <row r="28" spans="2:27" ht="16.5" customHeight="1" x14ac:dyDescent="0.15">
      <c r="B28" s="215" t="s">
        <v>450</v>
      </c>
      <c r="C28" s="263">
        <v>0</v>
      </c>
      <c r="D28" s="264">
        <v>0</v>
      </c>
      <c r="E28" s="264">
        <v>0</v>
      </c>
      <c r="F28" s="264">
        <v>0</v>
      </c>
      <c r="G28" s="262">
        <v>0</v>
      </c>
      <c r="H28" s="264">
        <v>0</v>
      </c>
      <c r="I28" s="256">
        <v>7295992</v>
      </c>
      <c r="J28" s="265">
        <v>0</v>
      </c>
      <c r="K28" s="265">
        <v>0</v>
      </c>
      <c r="L28" s="266">
        <v>0</v>
      </c>
      <c r="M28" s="265">
        <v>0</v>
      </c>
      <c r="N28" s="265">
        <v>17594</v>
      </c>
      <c r="O28" s="265">
        <f t="shared" si="4"/>
        <v>7313586</v>
      </c>
      <c r="P28" s="257">
        <v>460048</v>
      </c>
      <c r="Q28" s="211" t="s">
        <v>451</v>
      </c>
      <c r="R28" s="203"/>
      <c r="S28" s="249" t="s">
        <v>450</v>
      </c>
      <c r="T28" s="250">
        <v>538712</v>
      </c>
      <c r="Y28" s="199" t="b">
        <f t="shared" si="5"/>
        <v>1</v>
      </c>
      <c r="Z28" s="251" t="s">
        <v>450</v>
      </c>
      <c r="AA28" s="252">
        <v>518521</v>
      </c>
    </row>
    <row r="29" spans="2:27" ht="16.5" customHeight="1" x14ac:dyDescent="0.15">
      <c r="B29" s="214" t="s">
        <v>448</v>
      </c>
      <c r="C29" s="242">
        <v>0</v>
      </c>
      <c r="D29" s="243">
        <v>0</v>
      </c>
      <c r="E29" s="244">
        <v>0</v>
      </c>
      <c r="F29" s="244">
        <v>0</v>
      </c>
      <c r="G29" s="243">
        <v>0</v>
      </c>
      <c r="H29" s="247">
        <v>0</v>
      </c>
      <c r="I29" s="253">
        <v>1295107</v>
      </c>
      <c r="J29" s="247">
        <v>0</v>
      </c>
      <c r="K29" s="247">
        <v>0</v>
      </c>
      <c r="L29" s="254">
        <v>1576278</v>
      </c>
      <c r="M29" s="247">
        <v>0</v>
      </c>
      <c r="N29" s="247">
        <v>11054</v>
      </c>
      <c r="O29" s="247">
        <f t="shared" si="4"/>
        <v>2882439</v>
      </c>
      <c r="P29" s="248">
        <v>823399</v>
      </c>
      <c r="Q29" s="206" t="s">
        <v>449</v>
      </c>
      <c r="R29" s="203"/>
      <c r="S29" s="249" t="s">
        <v>448</v>
      </c>
      <c r="T29" s="250">
        <v>54204</v>
      </c>
      <c r="Y29" s="199" t="b">
        <f t="shared" si="5"/>
        <v>1</v>
      </c>
      <c r="Z29" s="251" t="s">
        <v>448</v>
      </c>
      <c r="AA29" s="252">
        <v>285780</v>
      </c>
    </row>
    <row r="30" spans="2:27" ht="16.5" customHeight="1" x14ac:dyDescent="0.15">
      <c r="B30" s="210" t="s">
        <v>446</v>
      </c>
      <c r="C30" s="244">
        <v>0</v>
      </c>
      <c r="D30" s="243">
        <v>0</v>
      </c>
      <c r="E30" s="244">
        <v>0</v>
      </c>
      <c r="F30" s="244">
        <v>0</v>
      </c>
      <c r="G30" s="243">
        <v>721643</v>
      </c>
      <c r="H30" s="247">
        <v>0</v>
      </c>
      <c r="I30" s="253">
        <v>0</v>
      </c>
      <c r="J30" s="247">
        <v>0</v>
      </c>
      <c r="K30" s="247">
        <v>0</v>
      </c>
      <c r="L30" s="254">
        <v>0</v>
      </c>
      <c r="M30" s="247">
        <v>0</v>
      </c>
      <c r="N30" s="247">
        <v>0</v>
      </c>
      <c r="O30" s="247">
        <f t="shared" si="4"/>
        <v>721643</v>
      </c>
      <c r="P30" s="255">
        <v>0</v>
      </c>
      <c r="Q30" s="206" t="s">
        <v>447</v>
      </c>
      <c r="R30" s="203"/>
      <c r="S30" s="249" t="s">
        <v>446</v>
      </c>
      <c r="T30" s="250">
        <v>0</v>
      </c>
      <c r="Y30" s="199" t="b">
        <f t="shared" si="5"/>
        <v>1</v>
      </c>
      <c r="Z30" s="251" t="s">
        <v>446</v>
      </c>
      <c r="AA30" s="252">
        <v>0</v>
      </c>
    </row>
    <row r="31" spans="2:27" ht="16.5" customHeight="1" x14ac:dyDescent="0.15">
      <c r="B31" s="210" t="s">
        <v>444</v>
      </c>
      <c r="C31" s="244">
        <v>0</v>
      </c>
      <c r="D31" s="243">
        <v>0</v>
      </c>
      <c r="E31" s="244">
        <v>0</v>
      </c>
      <c r="F31" s="244">
        <v>3949949</v>
      </c>
      <c r="G31" s="243">
        <v>0</v>
      </c>
      <c r="H31" s="247">
        <v>0</v>
      </c>
      <c r="I31" s="253">
        <v>6129960</v>
      </c>
      <c r="J31" s="247">
        <v>0</v>
      </c>
      <c r="K31" s="247">
        <v>0</v>
      </c>
      <c r="L31" s="254">
        <v>0</v>
      </c>
      <c r="M31" s="247">
        <v>0</v>
      </c>
      <c r="N31" s="247">
        <v>0</v>
      </c>
      <c r="O31" s="247">
        <f t="shared" si="4"/>
        <v>10079909</v>
      </c>
      <c r="P31" s="255">
        <v>90721</v>
      </c>
      <c r="Q31" s="206" t="s">
        <v>445</v>
      </c>
      <c r="R31" s="203"/>
      <c r="S31" s="249" t="s">
        <v>444</v>
      </c>
      <c r="T31" s="250">
        <v>34574</v>
      </c>
      <c r="Y31" s="199" t="b">
        <f t="shared" si="5"/>
        <v>1</v>
      </c>
      <c r="Z31" s="251" t="s">
        <v>444</v>
      </c>
      <c r="AA31" s="252">
        <v>49147</v>
      </c>
    </row>
    <row r="32" spans="2:27" ht="16.5" customHeight="1" x14ac:dyDescent="0.15">
      <c r="B32" s="210" t="s">
        <v>442</v>
      </c>
      <c r="C32" s="244">
        <v>2586092</v>
      </c>
      <c r="D32" s="243">
        <v>0</v>
      </c>
      <c r="E32" s="244">
        <v>0</v>
      </c>
      <c r="F32" s="244">
        <v>0</v>
      </c>
      <c r="G32" s="243">
        <v>0</v>
      </c>
      <c r="H32" s="247">
        <v>0</v>
      </c>
      <c r="I32" s="253">
        <v>4415034</v>
      </c>
      <c r="J32" s="247">
        <v>0</v>
      </c>
      <c r="K32" s="247">
        <v>0</v>
      </c>
      <c r="L32" s="254">
        <v>0</v>
      </c>
      <c r="M32" s="247">
        <v>0</v>
      </c>
      <c r="N32" s="247">
        <v>0</v>
      </c>
      <c r="O32" s="247">
        <f t="shared" si="4"/>
        <v>7001126</v>
      </c>
      <c r="P32" s="255">
        <v>15632</v>
      </c>
      <c r="Q32" s="206" t="s">
        <v>443</v>
      </c>
      <c r="R32" s="203"/>
      <c r="S32" s="249" t="s">
        <v>442</v>
      </c>
      <c r="T32" s="250">
        <v>18996</v>
      </c>
      <c r="Y32" s="199" t="b">
        <f t="shared" si="5"/>
        <v>1</v>
      </c>
      <c r="Z32" s="251" t="s">
        <v>442</v>
      </c>
      <c r="AA32" s="252">
        <v>10991</v>
      </c>
    </row>
    <row r="33" spans="2:27" ht="16.5" customHeight="1" x14ac:dyDescent="0.15">
      <c r="B33" s="210" t="s">
        <v>440</v>
      </c>
      <c r="C33" s="244">
        <v>0</v>
      </c>
      <c r="D33" s="243">
        <v>0</v>
      </c>
      <c r="E33" s="244">
        <v>0</v>
      </c>
      <c r="F33" s="244">
        <v>0</v>
      </c>
      <c r="G33" s="243">
        <v>0</v>
      </c>
      <c r="H33" s="247">
        <v>0</v>
      </c>
      <c r="I33" s="253">
        <v>19428873</v>
      </c>
      <c r="J33" s="247">
        <v>0</v>
      </c>
      <c r="K33" s="247">
        <v>0</v>
      </c>
      <c r="L33" s="254">
        <v>0</v>
      </c>
      <c r="M33" s="247">
        <v>0</v>
      </c>
      <c r="N33" s="247">
        <v>0</v>
      </c>
      <c r="O33" s="247">
        <f t="shared" si="4"/>
        <v>19428873</v>
      </c>
      <c r="P33" s="255">
        <v>408084</v>
      </c>
      <c r="Q33" s="206" t="s">
        <v>441</v>
      </c>
      <c r="R33" s="203"/>
      <c r="S33" s="249" t="s">
        <v>440</v>
      </c>
      <c r="T33" s="250">
        <v>338279</v>
      </c>
      <c r="Y33" s="199" t="b">
        <f t="shared" si="5"/>
        <v>1</v>
      </c>
      <c r="Z33" s="251" t="s">
        <v>440</v>
      </c>
      <c r="AA33" s="252">
        <v>310050</v>
      </c>
    </row>
    <row r="34" spans="2:27" ht="16.5" customHeight="1" x14ac:dyDescent="0.15">
      <c r="B34" s="210" t="s">
        <v>439</v>
      </c>
      <c r="C34" s="244">
        <v>0</v>
      </c>
      <c r="D34" s="243">
        <v>0</v>
      </c>
      <c r="E34" s="244">
        <v>0</v>
      </c>
      <c r="F34" s="244">
        <v>0</v>
      </c>
      <c r="G34" s="243">
        <v>0</v>
      </c>
      <c r="H34" s="247">
        <v>0</v>
      </c>
      <c r="I34" s="256">
        <v>7078869</v>
      </c>
      <c r="J34" s="247">
        <v>0</v>
      </c>
      <c r="K34" s="247">
        <v>0</v>
      </c>
      <c r="L34" s="254">
        <v>0</v>
      </c>
      <c r="M34" s="247">
        <v>0</v>
      </c>
      <c r="N34" s="247">
        <v>7764</v>
      </c>
      <c r="O34" s="247">
        <f t="shared" si="4"/>
        <v>7086633</v>
      </c>
      <c r="P34" s="257">
        <v>245341</v>
      </c>
      <c r="Q34" s="206" t="s">
        <v>438</v>
      </c>
      <c r="R34" s="203"/>
      <c r="S34" s="249" t="s">
        <v>437</v>
      </c>
      <c r="T34" s="250">
        <v>142186</v>
      </c>
      <c r="Y34" s="199" t="b">
        <f t="shared" si="5"/>
        <v>1</v>
      </c>
      <c r="Z34" s="251" t="s">
        <v>437</v>
      </c>
      <c r="AA34" s="252">
        <v>138933</v>
      </c>
    </row>
    <row r="35" spans="2:27" ht="16.5" customHeight="1" x14ac:dyDescent="0.15">
      <c r="B35" s="213" t="s">
        <v>435</v>
      </c>
      <c r="C35" s="245">
        <v>0</v>
      </c>
      <c r="D35" s="259">
        <v>0</v>
      </c>
      <c r="E35" s="245">
        <v>0</v>
      </c>
      <c r="F35" s="245">
        <v>0</v>
      </c>
      <c r="G35" s="259">
        <v>0</v>
      </c>
      <c r="H35" s="260">
        <v>0</v>
      </c>
      <c r="I35" s="253">
        <v>2285635</v>
      </c>
      <c r="J35" s="260">
        <v>0</v>
      </c>
      <c r="K35" s="260">
        <v>0</v>
      </c>
      <c r="L35" s="261">
        <v>0</v>
      </c>
      <c r="M35" s="260">
        <v>0</v>
      </c>
      <c r="N35" s="260">
        <v>0</v>
      </c>
      <c r="O35" s="260">
        <f t="shared" si="4"/>
        <v>2285635</v>
      </c>
      <c r="P35" s="248">
        <v>0</v>
      </c>
      <c r="Q35" s="208" t="s">
        <v>436</v>
      </c>
      <c r="R35" s="203"/>
      <c r="S35" s="249" t="s">
        <v>435</v>
      </c>
      <c r="T35" s="250">
        <v>0</v>
      </c>
      <c r="Y35" s="199" t="b">
        <f t="shared" si="5"/>
        <v>1</v>
      </c>
      <c r="Z35" s="251" t="s">
        <v>435</v>
      </c>
      <c r="AA35" s="252">
        <v>0</v>
      </c>
    </row>
    <row r="36" spans="2:27" ht="16.5" customHeight="1" x14ac:dyDescent="0.15">
      <c r="B36" s="210" t="s">
        <v>433</v>
      </c>
      <c r="C36" s="244">
        <v>0</v>
      </c>
      <c r="D36" s="243">
        <v>0</v>
      </c>
      <c r="E36" s="244">
        <v>0</v>
      </c>
      <c r="F36" s="244">
        <v>0</v>
      </c>
      <c r="G36" s="243">
        <v>0</v>
      </c>
      <c r="H36" s="247">
        <v>0</v>
      </c>
      <c r="I36" s="253">
        <v>4435518</v>
      </c>
      <c r="J36" s="247">
        <v>0</v>
      </c>
      <c r="K36" s="247">
        <v>0</v>
      </c>
      <c r="L36" s="254">
        <v>0</v>
      </c>
      <c r="M36" s="247">
        <v>0</v>
      </c>
      <c r="N36" s="247">
        <v>0</v>
      </c>
      <c r="O36" s="247">
        <f t="shared" si="4"/>
        <v>4435518</v>
      </c>
      <c r="P36" s="255">
        <v>48173</v>
      </c>
      <c r="Q36" s="206" t="s">
        <v>434</v>
      </c>
      <c r="R36" s="203"/>
      <c r="S36" s="249" t="s">
        <v>433</v>
      </c>
      <c r="T36" s="250">
        <v>63793</v>
      </c>
      <c r="Y36" s="199" t="b">
        <f t="shared" si="5"/>
        <v>1</v>
      </c>
      <c r="Z36" s="251" t="s">
        <v>433</v>
      </c>
      <c r="AA36" s="252">
        <v>57959</v>
      </c>
    </row>
    <row r="37" spans="2:27" ht="16.5" customHeight="1" x14ac:dyDescent="0.15">
      <c r="B37" s="210" t="s">
        <v>431</v>
      </c>
      <c r="C37" s="244">
        <v>0</v>
      </c>
      <c r="D37" s="243">
        <v>0</v>
      </c>
      <c r="E37" s="244">
        <v>0</v>
      </c>
      <c r="F37" s="244">
        <v>0</v>
      </c>
      <c r="G37" s="243">
        <v>0</v>
      </c>
      <c r="H37" s="247">
        <v>45271</v>
      </c>
      <c r="I37" s="253">
        <v>3400618</v>
      </c>
      <c r="J37" s="247">
        <v>0</v>
      </c>
      <c r="K37" s="247">
        <v>0</v>
      </c>
      <c r="L37" s="254">
        <v>0</v>
      </c>
      <c r="M37" s="247">
        <v>0</v>
      </c>
      <c r="N37" s="247">
        <v>0</v>
      </c>
      <c r="O37" s="247">
        <f t="shared" si="4"/>
        <v>3445889</v>
      </c>
      <c r="P37" s="255">
        <v>1496</v>
      </c>
      <c r="Q37" s="206" t="s">
        <v>432</v>
      </c>
      <c r="R37" s="203"/>
      <c r="S37" s="249" t="s">
        <v>431</v>
      </c>
      <c r="T37" s="250">
        <v>7816</v>
      </c>
      <c r="Y37" s="199" t="b">
        <f t="shared" si="5"/>
        <v>1</v>
      </c>
      <c r="Z37" s="251" t="s">
        <v>431</v>
      </c>
      <c r="AA37" s="252">
        <v>6272</v>
      </c>
    </row>
    <row r="38" spans="2:27" ht="16.5" customHeight="1" x14ac:dyDescent="0.15">
      <c r="B38" s="212" t="s">
        <v>429</v>
      </c>
      <c r="C38" s="264">
        <v>0</v>
      </c>
      <c r="D38" s="263">
        <v>0</v>
      </c>
      <c r="E38" s="264">
        <v>0</v>
      </c>
      <c r="F38" s="264">
        <v>36241</v>
      </c>
      <c r="G38" s="263">
        <v>0</v>
      </c>
      <c r="H38" s="265">
        <v>0</v>
      </c>
      <c r="I38" s="267">
        <v>7881371</v>
      </c>
      <c r="J38" s="265">
        <v>0</v>
      </c>
      <c r="K38" s="265">
        <v>0</v>
      </c>
      <c r="L38" s="266">
        <v>0</v>
      </c>
      <c r="M38" s="265">
        <v>0</v>
      </c>
      <c r="N38" s="265">
        <v>3873</v>
      </c>
      <c r="O38" s="265">
        <f t="shared" si="4"/>
        <v>7921485</v>
      </c>
      <c r="P38" s="257">
        <v>52189</v>
      </c>
      <c r="Q38" s="211" t="s">
        <v>430</v>
      </c>
      <c r="R38" s="203"/>
      <c r="S38" s="249" t="s">
        <v>429</v>
      </c>
      <c r="T38" s="250">
        <v>111353</v>
      </c>
      <c r="Y38" s="199" t="b">
        <f t="shared" si="5"/>
        <v>1</v>
      </c>
      <c r="Z38" s="251" t="s">
        <v>429</v>
      </c>
      <c r="AA38" s="252">
        <v>92878</v>
      </c>
    </row>
    <row r="39" spans="2:27" ht="16.5" customHeight="1" x14ac:dyDescent="0.15">
      <c r="B39" s="210" t="s">
        <v>427</v>
      </c>
      <c r="C39" s="244">
        <v>1775018</v>
      </c>
      <c r="D39" s="243">
        <v>0</v>
      </c>
      <c r="E39" s="244">
        <v>0</v>
      </c>
      <c r="F39" s="244">
        <v>0</v>
      </c>
      <c r="G39" s="243">
        <v>0</v>
      </c>
      <c r="H39" s="247">
        <v>0</v>
      </c>
      <c r="I39" s="268">
        <v>0</v>
      </c>
      <c r="J39" s="247">
        <v>0</v>
      </c>
      <c r="K39" s="247">
        <v>0</v>
      </c>
      <c r="L39" s="254">
        <v>0</v>
      </c>
      <c r="M39" s="247">
        <v>0</v>
      </c>
      <c r="N39" s="247">
        <v>0</v>
      </c>
      <c r="O39" s="247">
        <f t="shared" si="4"/>
        <v>1775018</v>
      </c>
      <c r="P39" s="248">
        <v>1608615</v>
      </c>
      <c r="Q39" s="206" t="s">
        <v>428</v>
      </c>
      <c r="R39" s="203"/>
      <c r="S39" s="249" t="s">
        <v>427</v>
      </c>
      <c r="T39" s="250">
        <v>1444083</v>
      </c>
      <c r="Y39" s="199" t="b">
        <f t="shared" si="5"/>
        <v>1</v>
      </c>
      <c r="Z39" s="251" t="s">
        <v>426</v>
      </c>
      <c r="AA39" s="252">
        <v>1475476</v>
      </c>
    </row>
    <row r="40" spans="2:27" ht="16.5" customHeight="1" x14ac:dyDescent="0.15">
      <c r="B40" s="210" t="s">
        <v>424</v>
      </c>
      <c r="C40" s="244">
        <v>0</v>
      </c>
      <c r="D40" s="243">
        <v>0</v>
      </c>
      <c r="E40" s="244">
        <v>0</v>
      </c>
      <c r="F40" s="244">
        <v>0</v>
      </c>
      <c r="G40" s="243">
        <v>0</v>
      </c>
      <c r="H40" s="247">
        <v>51718</v>
      </c>
      <c r="I40" s="268">
        <v>66731</v>
      </c>
      <c r="J40" s="247">
        <v>0</v>
      </c>
      <c r="K40" s="247">
        <v>0</v>
      </c>
      <c r="L40" s="254">
        <v>0</v>
      </c>
      <c r="M40" s="247">
        <v>0</v>
      </c>
      <c r="N40" s="247">
        <v>0</v>
      </c>
      <c r="O40" s="247">
        <f t="shared" si="4"/>
        <v>118449</v>
      </c>
      <c r="P40" s="255">
        <v>0</v>
      </c>
      <c r="Q40" s="206" t="s">
        <v>425</v>
      </c>
      <c r="R40" s="203"/>
      <c r="S40" s="249" t="s">
        <v>424</v>
      </c>
      <c r="T40" s="250">
        <v>0</v>
      </c>
      <c r="Y40" s="199" t="b">
        <f t="shared" si="5"/>
        <v>1</v>
      </c>
      <c r="Z40" s="251" t="s">
        <v>424</v>
      </c>
      <c r="AA40" s="252">
        <v>0</v>
      </c>
    </row>
    <row r="41" spans="2:27" ht="16.5" customHeight="1" x14ac:dyDescent="0.15">
      <c r="B41" s="210" t="s">
        <v>422</v>
      </c>
      <c r="C41" s="244">
        <v>0</v>
      </c>
      <c r="D41" s="243">
        <v>0</v>
      </c>
      <c r="E41" s="244">
        <v>0</v>
      </c>
      <c r="F41" s="244">
        <v>0</v>
      </c>
      <c r="G41" s="243">
        <v>0</v>
      </c>
      <c r="H41" s="247">
        <v>182731</v>
      </c>
      <c r="I41" s="268">
        <v>1463067</v>
      </c>
      <c r="J41" s="247">
        <v>0</v>
      </c>
      <c r="K41" s="247">
        <v>0</v>
      </c>
      <c r="L41" s="254">
        <v>0</v>
      </c>
      <c r="M41" s="247">
        <v>0</v>
      </c>
      <c r="N41" s="247">
        <v>0</v>
      </c>
      <c r="O41" s="247">
        <f t="shared" si="4"/>
        <v>1645798</v>
      </c>
      <c r="P41" s="255">
        <v>0</v>
      </c>
      <c r="Q41" s="206" t="s">
        <v>423</v>
      </c>
      <c r="R41" s="203"/>
      <c r="S41" s="249" t="s">
        <v>422</v>
      </c>
      <c r="T41" s="250">
        <v>0</v>
      </c>
      <c r="Y41" s="199" t="b">
        <f t="shared" si="5"/>
        <v>1</v>
      </c>
      <c r="Z41" s="251" t="s">
        <v>422</v>
      </c>
      <c r="AA41" s="252">
        <v>0</v>
      </c>
    </row>
    <row r="42" spans="2:27" ht="16.5" customHeight="1" x14ac:dyDescent="0.15">
      <c r="B42" s="210" t="s">
        <v>420</v>
      </c>
      <c r="C42" s="244">
        <v>0</v>
      </c>
      <c r="D42" s="243">
        <v>0</v>
      </c>
      <c r="E42" s="244">
        <v>0</v>
      </c>
      <c r="F42" s="244">
        <v>0</v>
      </c>
      <c r="G42" s="243">
        <v>0</v>
      </c>
      <c r="H42" s="247">
        <v>45216</v>
      </c>
      <c r="I42" s="268">
        <v>150724</v>
      </c>
      <c r="J42" s="247">
        <v>0</v>
      </c>
      <c r="K42" s="247">
        <v>0</v>
      </c>
      <c r="L42" s="254">
        <v>0</v>
      </c>
      <c r="M42" s="247">
        <v>0</v>
      </c>
      <c r="N42" s="247">
        <v>0</v>
      </c>
      <c r="O42" s="247">
        <f t="shared" si="4"/>
        <v>195940</v>
      </c>
      <c r="P42" s="255">
        <v>6479</v>
      </c>
      <c r="Q42" s="206" t="s">
        <v>421</v>
      </c>
      <c r="R42" s="203"/>
      <c r="S42" s="249" t="s">
        <v>420</v>
      </c>
      <c r="T42" s="250">
        <v>15789</v>
      </c>
      <c r="Y42" s="199" t="b">
        <f t="shared" si="5"/>
        <v>1</v>
      </c>
      <c r="Z42" s="251" t="s">
        <v>420</v>
      </c>
      <c r="AA42" s="252">
        <v>13564</v>
      </c>
    </row>
    <row r="43" spans="2:27" ht="16.5" customHeight="1" x14ac:dyDescent="0.15">
      <c r="B43" s="210" t="s">
        <v>418</v>
      </c>
      <c r="C43" s="244">
        <v>0</v>
      </c>
      <c r="D43" s="243">
        <v>0</v>
      </c>
      <c r="E43" s="244">
        <v>0</v>
      </c>
      <c r="F43" s="244">
        <v>0</v>
      </c>
      <c r="G43" s="243">
        <v>0</v>
      </c>
      <c r="H43" s="247">
        <v>304644</v>
      </c>
      <c r="I43" s="268">
        <v>0</v>
      </c>
      <c r="J43" s="247">
        <v>0</v>
      </c>
      <c r="K43" s="247">
        <v>0</v>
      </c>
      <c r="L43" s="254">
        <v>0</v>
      </c>
      <c r="M43" s="247">
        <v>0</v>
      </c>
      <c r="N43" s="247">
        <v>0</v>
      </c>
      <c r="O43" s="247">
        <f t="shared" si="4"/>
        <v>304644</v>
      </c>
      <c r="P43" s="255">
        <v>33397</v>
      </c>
      <c r="Q43" s="206" t="s">
        <v>419</v>
      </c>
      <c r="R43" s="203"/>
      <c r="S43" s="249" t="s">
        <v>418</v>
      </c>
      <c r="T43" s="250">
        <v>64580</v>
      </c>
      <c r="Y43" s="199" t="b">
        <f t="shared" si="5"/>
        <v>1</v>
      </c>
      <c r="Z43" s="251" t="s">
        <v>418</v>
      </c>
      <c r="AA43" s="252">
        <v>57099</v>
      </c>
    </row>
    <row r="44" spans="2:27" ht="16.5" customHeight="1" x14ac:dyDescent="0.15">
      <c r="B44" s="210" t="s">
        <v>416</v>
      </c>
      <c r="C44" s="244">
        <v>0</v>
      </c>
      <c r="D44" s="243">
        <v>0</v>
      </c>
      <c r="E44" s="244">
        <v>0</v>
      </c>
      <c r="F44" s="244">
        <v>0</v>
      </c>
      <c r="G44" s="243">
        <v>0</v>
      </c>
      <c r="H44" s="247">
        <v>28508</v>
      </c>
      <c r="I44" s="268">
        <v>0</v>
      </c>
      <c r="J44" s="247">
        <v>0</v>
      </c>
      <c r="K44" s="247">
        <v>6240</v>
      </c>
      <c r="L44" s="254">
        <v>0</v>
      </c>
      <c r="M44" s="247">
        <v>0</v>
      </c>
      <c r="N44" s="247">
        <v>0</v>
      </c>
      <c r="O44" s="247">
        <f t="shared" si="4"/>
        <v>34748</v>
      </c>
      <c r="P44" s="255">
        <v>34748</v>
      </c>
      <c r="Q44" s="206" t="s">
        <v>417</v>
      </c>
      <c r="R44" s="203"/>
      <c r="S44" s="249" t="s">
        <v>416</v>
      </c>
      <c r="T44" s="250">
        <v>55965</v>
      </c>
      <c r="Y44" s="199" t="b">
        <f t="shared" si="5"/>
        <v>1</v>
      </c>
      <c r="Z44" s="251" t="s">
        <v>416</v>
      </c>
      <c r="AA44" s="252">
        <v>50752</v>
      </c>
    </row>
    <row r="45" spans="2:27" ht="16.5" customHeight="1" x14ac:dyDescent="0.15">
      <c r="B45" s="210" t="s">
        <v>414</v>
      </c>
      <c r="C45" s="244">
        <v>2259384</v>
      </c>
      <c r="D45" s="243">
        <v>0</v>
      </c>
      <c r="E45" s="244">
        <v>22621</v>
      </c>
      <c r="F45" s="244">
        <v>1345282</v>
      </c>
      <c r="G45" s="243">
        <v>0</v>
      </c>
      <c r="H45" s="247">
        <v>0</v>
      </c>
      <c r="I45" s="268">
        <v>103926</v>
      </c>
      <c r="J45" s="247">
        <v>0</v>
      </c>
      <c r="K45" s="247">
        <v>0</v>
      </c>
      <c r="L45" s="254">
        <v>0</v>
      </c>
      <c r="M45" s="247">
        <v>0</v>
      </c>
      <c r="N45" s="247">
        <v>0</v>
      </c>
      <c r="O45" s="247">
        <f t="shared" si="4"/>
        <v>3731213</v>
      </c>
      <c r="P45" s="255">
        <v>1780641</v>
      </c>
      <c r="Q45" s="206" t="s">
        <v>415</v>
      </c>
      <c r="R45" s="203"/>
      <c r="S45" s="249" t="s">
        <v>414</v>
      </c>
      <c r="T45" s="250">
        <v>1795649</v>
      </c>
      <c r="Y45" s="199" t="b">
        <f t="shared" si="5"/>
        <v>1</v>
      </c>
      <c r="Z45" s="251" t="s">
        <v>414</v>
      </c>
      <c r="AA45" s="252">
        <v>1844615</v>
      </c>
    </row>
    <row r="46" spans="2:27" ht="16.5" customHeight="1" x14ac:dyDescent="0.15">
      <c r="B46" s="210" t="s">
        <v>413</v>
      </c>
      <c r="C46" s="244">
        <v>0</v>
      </c>
      <c r="D46" s="243">
        <v>0</v>
      </c>
      <c r="E46" s="244">
        <v>0</v>
      </c>
      <c r="F46" s="244">
        <v>0</v>
      </c>
      <c r="G46" s="243">
        <v>0</v>
      </c>
      <c r="H46" s="247">
        <v>129031</v>
      </c>
      <c r="I46" s="268">
        <v>0</v>
      </c>
      <c r="J46" s="247">
        <v>0</v>
      </c>
      <c r="K46" s="247">
        <v>0</v>
      </c>
      <c r="L46" s="254">
        <v>0</v>
      </c>
      <c r="M46" s="247">
        <v>0</v>
      </c>
      <c r="N46" s="247">
        <v>0</v>
      </c>
      <c r="O46" s="247">
        <f t="shared" si="4"/>
        <v>129031</v>
      </c>
      <c r="P46" s="255">
        <v>0</v>
      </c>
      <c r="Q46" s="206" t="s">
        <v>407</v>
      </c>
      <c r="R46" s="203"/>
      <c r="S46" s="249" t="s">
        <v>412</v>
      </c>
      <c r="T46" s="250">
        <v>0</v>
      </c>
      <c r="Y46" s="199" t="b">
        <f t="shared" si="5"/>
        <v>1</v>
      </c>
      <c r="Z46" s="251" t="s">
        <v>411</v>
      </c>
      <c r="AA46" s="252">
        <v>0</v>
      </c>
    </row>
    <row r="47" spans="2:27" ht="16.5" customHeight="1" x14ac:dyDescent="0.15">
      <c r="B47" s="210" t="s">
        <v>409</v>
      </c>
      <c r="C47" s="244">
        <v>0</v>
      </c>
      <c r="D47" s="243">
        <v>0</v>
      </c>
      <c r="E47" s="244">
        <v>0</v>
      </c>
      <c r="F47" s="244">
        <v>0</v>
      </c>
      <c r="G47" s="243">
        <v>0</v>
      </c>
      <c r="H47" s="247">
        <v>1371021</v>
      </c>
      <c r="I47" s="268">
        <v>49464</v>
      </c>
      <c r="J47" s="247">
        <v>0</v>
      </c>
      <c r="K47" s="247">
        <v>0</v>
      </c>
      <c r="L47" s="254">
        <v>0</v>
      </c>
      <c r="M47" s="265">
        <v>0</v>
      </c>
      <c r="N47" s="247">
        <v>0</v>
      </c>
      <c r="O47" s="247">
        <f t="shared" si="4"/>
        <v>1420485</v>
      </c>
      <c r="P47" s="257">
        <v>0</v>
      </c>
      <c r="Q47" s="206" t="s">
        <v>410</v>
      </c>
      <c r="R47" s="203"/>
      <c r="S47" s="249" t="s">
        <v>409</v>
      </c>
      <c r="T47" s="250">
        <v>0</v>
      </c>
      <c r="Y47" s="199" t="b">
        <f t="shared" si="5"/>
        <v>1</v>
      </c>
      <c r="Z47" s="251" t="s">
        <v>409</v>
      </c>
      <c r="AA47" s="252">
        <v>0</v>
      </c>
    </row>
    <row r="48" spans="2:27" ht="16.5" customHeight="1" x14ac:dyDescent="0.15">
      <c r="B48" s="209" t="s">
        <v>408</v>
      </c>
      <c r="C48" s="245">
        <v>0</v>
      </c>
      <c r="D48" s="259">
        <v>87006</v>
      </c>
      <c r="E48" s="245">
        <v>0</v>
      </c>
      <c r="F48" s="245">
        <v>0</v>
      </c>
      <c r="G48" s="259">
        <v>0</v>
      </c>
      <c r="H48" s="260">
        <v>0</v>
      </c>
      <c r="I48" s="269">
        <v>0</v>
      </c>
      <c r="J48" s="260">
        <v>0</v>
      </c>
      <c r="K48" s="260">
        <v>0</v>
      </c>
      <c r="L48" s="261">
        <v>0</v>
      </c>
      <c r="M48" s="260">
        <v>0</v>
      </c>
      <c r="N48" s="260">
        <v>0</v>
      </c>
      <c r="O48" s="260">
        <f t="shared" si="4"/>
        <v>87006</v>
      </c>
      <c r="P48" s="248">
        <v>0</v>
      </c>
      <c r="Q48" s="208" t="s">
        <v>407</v>
      </c>
      <c r="R48" s="203"/>
      <c r="S48" s="249" t="s">
        <v>406</v>
      </c>
      <c r="T48" s="250">
        <v>0</v>
      </c>
      <c r="Y48" s="199" t="b">
        <f t="shared" si="5"/>
        <v>0</v>
      </c>
    </row>
    <row r="49" spans="2:27" ht="16.5" customHeight="1" x14ac:dyDescent="0.15">
      <c r="B49" s="207" t="s">
        <v>405</v>
      </c>
      <c r="C49" s="244">
        <v>0</v>
      </c>
      <c r="D49" s="243">
        <v>0</v>
      </c>
      <c r="E49" s="244">
        <v>0</v>
      </c>
      <c r="F49" s="244">
        <v>8885284</v>
      </c>
      <c r="G49" s="243">
        <v>0</v>
      </c>
      <c r="H49" s="247">
        <v>0</v>
      </c>
      <c r="I49" s="268">
        <v>0</v>
      </c>
      <c r="J49" s="247">
        <v>0</v>
      </c>
      <c r="K49" s="247">
        <v>0</v>
      </c>
      <c r="L49" s="254">
        <v>0</v>
      </c>
      <c r="M49" s="247">
        <v>0</v>
      </c>
      <c r="N49" s="247">
        <v>0</v>
      </c>
      <c r="O49" s="247">
        <f t="shared" si="4"/>
        <v>8885284</v>
      </c>
      <c r="P49" s="255">
        <v>0</v>
      </c>
      <c r="Q49" s="206" t="s">
        <v>404</v>
      </c>
      <c r="R49" s="203"/>
      <c r="S49" s="249" t="s">
        <v>403</v>
      </c>
      <c r="T49" s="250">
        <v>0</v>
      </c>
      <c r="Y49" s="199" t="b">
        <f t="shared" si="5"/>
        <v>0</v>
      </c>
    </row>
    <row r="50" spans="2:27" ht="16.5" customHeight="1" x14ac:dyDescent="0.15">
      <c r="B50" s="207" t="s">
        <v>402</v>
      </c>
      <c r="C50" s="244">
        <v>0</v>
      </c>
      <c r="D50" s="243">
        <v>0</v>
      </c>
      <c r="E50" s="244">
        <v>0</v>
      </c>
      <c r="F50" s="244">
        <v>8490174</v>
      </c>
      <c r="G50" s="243">
        <v>0</v>
      </c>
      <c r="H50" s="247">
        <v>0</v>
      </c>
      <c r="I50" s="268">
        <v>0</v>
      </c>
      <c r="J50" s="247">
        <v>0</v>
      </c>
      <c r="K50" s="247">
        <v>0</v>
      </c>
      <c r="L50" s="254">
        <v>0</v>
      </c>
      <c r="M50" s="247">
        <v>0</v>
      </c>
      <c r="N50" s="247">
        <v>0</v>
      </c>
      <c r="O50" s="247">
        <f t="shared" si="4"/>
        <v>8490174</v>
      </c>
      <c r="P50" s="255">
        <v>9924</v>
      </c>
      <c r="Q50" s="206" t="s">
        <v>401</v>
      </c>
      <c r="R50" s="203"/>
      <c r="S50" s="249" t="s">
        <v>400</v>
      </c>
      <c r="T50" s="250">
        <v>37996</v>
      </c>
      <c r="Y50" s="199" t="b">
        <f t="shared" si="5"/>
        <v>1</v>
      </c>
      <c r="Z50" s="270" t="s">
        <v>400</v>
      </c>
      <c r="AA50" s="252">
        <v>28914</v>
      </c>
    </row>
    <row r="51" spans="2:27" ht="16.5" customHeight="1" thickBot="1" x14ac:dyDescent="0.2">
      <c r="B51" s="205" t="s">
        <v>399</v>
      </c>
      <c r="C51" s="271">
        <v>0</v>
      </c>
      <c r="D51" s="272">
        <v>0</v>
      </c>
      <c r="E51" s="271">
        <v>0</v>
      </c>
      <c r="F51" s="271">
        <v>8977906</v>
      </c>
      <c r="G51" s="273">
        <v>0</v>
      </c>
      <c r="H51" s="274">
        <v>0</v>
      </c>
      <c r="I51" s="275">
        <v>0</v>
      </c>
      <c r="J51" s="274">
        <v>0</v>
      </c>
      <c r="K51" s="274">
        <v>0</v>
      </c>
      <c r="L51" s="276">
        <v>0</v>
      </c>
      <c r="M51" s="274">
        <v>0</v>
      </c>
      <c r="N51" s="274">
        <v>0</v>
      </c>
      <c r="O51" s="274">
        <f t="shared" si="4"/>
        <v>8977906</v>
      </c>
      <c r="P51" s="277">
        <v>0</v>
      </c>
      <c r="Q51" s="204" t="s">
        <v>398</v>
      </c>
      <c r="R51" s="203"/>
      <c r="S51" s="249" t="s">
        <v>397</v>
      </c>
      <c r="T51" s="250">
        <v>0</v>
      </c>
    </row>
    <row r="52" spans="2:27" x14ac:dyDescent="0.15"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1"/>
      <c r="R52" s="203"/>
    </row>
    <row r="53" spans="2:27" x14ac:dyDescent="0.15">
      <c r="B53" s="200"/>
      <c r="C53" s="200"/>
      <c r="D53" s="202"/>
      <c r="E53" s="202"/>
      <c r="F53" s="202"/>
      <c r="G53" s="202"/>
      <c r="H53" s="202"/>
      <c r="I53" s="200"/>
      <c r="J53" s="200"/>
      <c r="K53" s="200"/>
      <c r="L53" s="200"/>
      <c r="M53" s="200"/>
      <c r="N53" s="200"/>
      <c r="O53" s="200"/>
      <c r="P53" s="200"/>
      <c r="Q53" s="201"/>
      <c r="R53" s="203"/>
    </row>
    <row r="54" spans="2:27" x14ac:dyDescent="0.15">
      <c r="B54" s="200"/>
      <c r="C54" s="200"/>
      <c r="D54" s="202"/>
      <c r="E54" s="202"/>
      <c r="F54" s="202"/>
      <c r="G54" s="202"/>
      <c r="H54" s="202"/>
      <c r="I54" s="200"/>
      <c r="J54" s="200"/>
      <c r="K54" s="200"/>
      <c r="L54" s="200"/>
      <c r="M54" s="200"/>
      <c r="N54" s="200"/>
      <c r="O54" s="200"/>
      <c r="P54" s="200"/>
      <c r="Q54" s="201"/>
      <c r="R54" s="203"/>
      <c r="S54" s="200"/>
      <c r="T54" s="200"/>
    </row>
    <row r="55" spans="2:27" x14ac:dyDescent="0.15">
      <c r="B55" s="200"/>
      <c r="C55" s="200"/>
      <c r="D55" s="202"/>
      <c r="E55" s="202"/>
      <c r="F55" s="202"/>
      <c r="G55" s="202"/>
      <c r="H55" s="202"/>
      <c r="I55" s="200"/>
      <c r="J55" s="200"/>
      <c r="K55" s="200"/>
      <c r="L55" s="200"/>
      <c r="M55" s="200"/>
      <c r="N55" s="200"/>
      <c r="O55" s="200"/>
      <c r="P55" s="200"/>
      <c r="Q55" s="201"/>
      <c r="R55" s="200"/>
      <c r="S55" s="200"/>
      <c r="T55" s="200"/>
    </row>
    <row r="56" spans="2:27" x14ac:dyDescent="0.15">
      <c r="B56" s="200"/>
      <c r="C56" s="202"/>
      <c r="D56" s="202"/>
      <c r="E56" s="202"/>
      <c r="F56" s="202"/>
      <c r="G56" s="202"/>
      <c r="H56" s="202"/>
      <c r="I56" s="200"/>
      <c r="J56" s="200"/>
      <c r="K56" s="200"/>
      <c r="L56" s="200"/>
      <c r="M56" s="200"/>
      <c r="N56" s="200"/>
      <c r="O56" s="200"/>
      <c r="P56" s="200"/>
      <c r="Q56" s="201"/>
      <c r="R56" s="200"/>
      <c r="S56" s="200"/>
      <c r="T56" s="200"/>
    </row>
    <row r="57" spans="2:27" x14ac:dyDescent="0.15">
      <c r="B57" s="200"/>
      <c r="C57" s="202"/>
      <c r="D57" s="202"/>
      <c r="E57" s="202"/>
      <c r="F57" s="202"/>
      <c r="G57" s="202"/>
      <c r="H57" s="202"/>
      <c r="I57" s="200"/>
      <c r="J57" s="200"/>
      <c r="K57" s="200"/>
      <c r="L57" s="200"/>
      <c r="M57" s="200"/>
      <c r="N57" s="200"/>
      <c r="O57" s="200"/>
      <c r="P57" s="200"/>
      <c r="Q57" s="201"/>
      <c r="R57" s="200"/>
      <c r="S57" s="200"/>
      <c r="T57" s="200"/>
    </row>
    <row r="58" spans="2:27" x14ac:dyDescent="0.15">
      <c r="B58" s="200"/>
      <c r="C58" s="202"/>
      <c r="D58" s="202"/>
      <c r="E58" s="202"/>
      <c r="F58" s="202"/>
      <c r="G58" s="202"/>
      <c r="H58" s="202"/>
      <c r="I58" s="200"/>
      <c r="J58" s="200"/>
      <c r="K58" s="200"/>
      <c r="L58" s="200"/>
      <c r="M58" s="200"/>
      <c r="N58" s="200"/>
      <c r="O58" s="200"/>
      <c r="P58" s="200"/>
      <c r="Q58" s="201"/>
      <c r="R58" s="200"/>
      <c r="S58" s="200"/>
      <c r="T58" s="200"/>
    </row>
    <row r="59" spans="2:27" x14ac:dyDescent="0.15">
      <c r="B59" s="200"/>
      <c r="C59" s="202"/>
      <c r="D59" s="202"/>
      <c r="E59" s="202"/>
      <c r="F59" s="202"/>
      <c r="G59" s="202"/>
      <c r="H59" s="202"/>
      <c r="I59" s="200"/>
      <c r="J59" s="200"/>
      <c r="K59" s="200"/>
      <c r="L59" s="200"/>
      <c r="M59" s="200"/>
      <c r="N59" s="200"/>
      <c r="O59" s="200"/>
      <c r="P59" s="200"/>
      <c r="Q59" s="201"/>
      <c r="R59" s="200"/>
      <c r="S59" s="200"/>
      <c r="T59" s="200"/>
    </row>
    <row r="60" spans="2:27" x14ac:dyDescent="0.15">
      <c r="B60" s="200"/>
      <c r="C60" s="202"/>
      <c r="D60" s="202"/>
      <c r="E60" s="202"/>
      <c r="F60" s="202"/>
      <c r="G60" s="202"/>
      <c r="H60" s="202"/>
      <c r="I60" s="200"/>
      <c r="J60" s="200"/>
      <c r="K60" s="200"/>
      <c r="L60" s="200"/>
      <c r="M60" s="200"/>
      <c r="N60" s="200"/>
      <c r="O60" s="200"/>
      <c r="P60" s="200"/>
      <c r="Q60" s="201"/>
      <c r="R60" s="200"/>
      <c r="S60" s="200"/>
      <c r="T60" s="200"/>
    </row>
    <row r="61" spans="2:27" x14ac:dyDescent="0.15">
      <c r="B61" s="200"/>
      <c r="C61" s="202"/>
      <c r="D61" s="202"/>
      <c r="E61" s="202"/>
      <c r="F61" s="202"/>
      <c r="G61" s="202"/>
      <c r="H61" s="202"/>
      <c r="I61" s="200"/>
      <c r="J61" s="200"/>
      <c r="K61" s="200"/>
      <c r="L61" s="200"/>
      <c r="M61" s="200"/>
      <c r="N61" s="200"/>
      <c r="O61" s="200"/>
      <c r="P61" s="200"/>
      <c r="Q61" s="201"/>
      <c r="R61" s="200"/>
      <c r="S61" s="200"/>
      <c r="T61" s="200"/>
    </row>
    <row r="62" spans="2:27" x14ac:dyDescent="0.15">
      <c r="B62" s="200"/>
      <c r="C62" s="202"/>
      <c r="D62" s="202"/>
      <c r="E62" s="202"/>
      <c r="F62" s="202"/>
      <c r="G62" s="202"/>
      <c r="H62" s="202"/>
      <c r="I62" s="200"/>
      <c r="J62" s="200"/>
      <c r="K62" s="200"/>
      <c r="L62" s="200"/>
      <c r="M62" s="200"/>
      <c r="N62" s="200"/>
      <c r="O62" s="200"/>
      <c r="P62" s="200"/>
      <c r="Q62" s="201"/>
      <c r="R62" s="200"/>
      <c r="S62" s="200"/>
      <c r="T62" s="200"/>
    </row>
    <row r="63" spans="2:27" x14ac:dyDescent="0.15">
      <c r="B63" s="200"/>
      <c r="C63" s="200"/>
      <c r="D63" s="202"/>
      <c r="E63" s="202"/>
      <c r="F63" s="202"/>
      <c r="G63" s="202"/>
      <c r="H63" s="202"/>
      <c r="I63" s="200"/>
      <c r="J63" s="200"/>
      <c r="K63" s="200"/>
      <c r="L63" s="200"/>
      <c r="M63" s="200"/>
      <c r="N63" s="200"/>
      <c r="O63" s="200"/>
      <c r="P63" s="200"/>
      <c r="Q63" s="201"/>
      <c r="R63" s="200"/>
      <c r="S63" s="200"/>
      <c r="T63" s="200"/>
    </row>
    <row r="64" spans="2:27" x14ac:dyDescent="0.15"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1"/>
      <c r="R64" s="200"/>
      <c r="S64" s="200"/>
      <c r="T64" s="200"/>
    </row>
    <row r="65" spans="2:20" x14ac:dyDescent="0.15"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1"/>
      <c r="R65" s="200"/>
      <c r="S65" s="200"/>
      <c r="T65" s="200"/>
    </row>
    <row r="66" spans="2:20" x14ac:dyDescent="0.15"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1"/>
      <c r="R66" s="200"/>
      <c r="S66" s="200"/>
      <c r="T66" s="200"/>
    </row>
    <row r="67" spans="2:20" x14ac:dyDescent="0.15"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1"/>
      <c r="R67" s="200"/>
      <c r="S67" s="200"/>
      <c r="T67" s="200"/>
    </row>
    <row r="68" spans="2:20" x14ac:dyDescent="0.15"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1"/>
      <c r="R68" s="200"/>
      <c r="S68" s="200"/>
      <c r="T68" s="200"/>
    </row>
    <row r="69" spans="2:20" x14ac:dyDescent="0.15"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1"/>
      <c r="R69" s="200"/>
      <c r="S69" s="200"/>
      <c r="T69" s="200"/>
    </row>
    <row r="70" spans="2:20" x14ac:dyDescent="0.15"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1"/>
      <c r="R70" s="200"/>
      <c r="S70" s="200"/>
      <c r="T70" s="200"/>
    </row>
    <row r="71" spans="2:20" x14ac:dyDescent="0.15"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1"/>
      <c r="R71" s="200"/>
      <c r="S71" s="200"/>
      <c r="T71" s="200"/>
    </row>
    <row r="72" spans="2:20" x14ac:dyDescent="0.15"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1"/>
      <c r="R72" s="200"/>
      <c r="S72" s="200"/>
      <c r="T72" s="200"/>
    </row>
    <row r="73" spans="2:20" x14ac:dyDescent="0.15"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1"/>
      <c r="R73" s="200"/>
      <c r="S73" s="200"/>
      <c r="T73" s="200"/>
    </row>
    <row r="74" spans="2:20" x14ac:dyDescent="0.15"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1"/>
      <c r="R74" s="200"/>
      <c r="S74" s="200"/>
      <c r="T74" s="200"/>
    </row>
    <row r="75" spans="2:20" x14ac:dyDescent="0.15"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1"/>
      <c r="R75" s="200"/>
      <c r="S75" s="200"/>
      <c r="T75" s="200"/>
    </row>
    <row r="76" spans="2:20" x14ac:dyDescent="0.15"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1"/>
      <c r="R76" s="200"/>
      <c r="S76" s="200"/>
      <c r="T76" s="200"/>
    </row>
    <row r="77" spans="2:20" x14ac:dyDescent="0.15"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1"/>
      <c r="R77" s="200"/>
      <c r="S77" s="200"/>
      <c r="T77" s="200"/>
    </row>
    <row r="78" spans="2:20" x14ac:dyDescent="0.15"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1"/>
      <c r="R78" s="200"/>
      <c r="S78" s="200"/>
      <c r="T78" s="200"/>
    </row>
    <row r="79" spans="2:20" x14ac:dyDescent="0.15"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1"/>
      <c r="R79" s="200"/>
      <c r="S79" s="200"/>
      <c r="T79" s="200"/>
    </row>
    <row r="80" spans="2:20" x14ac:dyDescent="0.15"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1"/>
      <c r="R80" s="200"/>
      <c r="S80" s="200"/>
      <c r="T80" s="200"/>
    </row>
    <row r="81" spans="2:20" x14ac:dyDescent="0.15"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1"/>
      <c r="R81" s="200"/>
      <c r="S81" s="200"/>
      <c r="T81" s="200"/>
    </row>
    <row r="82" spans="2:20" x14ac:dyDescent="0.15"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1"/>
      <c r="R82" s="200"/>
      <c r="S82" s="200"/>
      <c r="T82" s="200"/>
    </row>
    <row r="83" spans="2:20" x14ac:dyDescent="0.15"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1"/>
      <c r="R83" s="200"/>
      <c r="S83" s="200"/>
      <c r="T83" s="200"/>
    </row>
    <row r="84" spans="2:20" x14ac:dyDescent="0.15"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1"/>
      <c r="R84" s="200"/>
      <c r="S84" s="200"/>
      <c r="T84" s="200"/>
    </row>
    <row r="85" spans="2:20" x14ac:dyDescent="0.15"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1"/>
      <c r="R85" s="200"/>
      <c r="S85" s="200"/>
      <c r="T85" s="200"/>
    </row>
    <row r="86" spans="2:20" x14ac:dyDescent="0.15"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1"/>
      <c r="R86" s="200"/>
      <c r="S86" s="200"/>
      <c r="T86" s="200"/>
    </row>
    <row r="87" spans="2:20" x14ac:dyDescent="0.15"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</row>
    <row r="88" spans="2:20" x14ac:dyDescent="0.15"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</row>
    <row r="89" spans="2:20" x14ac:dyDescent="0.15"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</row>
    <row r="90" spans="2:20" x14ac:dyDescent="0.15"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</row>
    <row r="91" spans="2:20" x14ac:dyDescent="0.15"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</row>
    <row r="92" spans="2:20" x14ac:dyDescent="0.15"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</row>
    <row r="93" spans="2:20" x14ac:dyDescent="0.15"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</row>
    <row r="94" spans="2:20" x14ac:dyDescent="0.15"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</row>
    <row r="95" spans="2:20" x14ac:dyDescent="0.15"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</row>
    <row r="96" spans="2:20" x14ac:dyDescent="0.15"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</row>
    <row r="97" spans="2:20" x14ac:dyDescent="0.15"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</row>
    <row r="98" spans="2:20" x14ac:dyDescent="0.15"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</row>
    <row r="99" spans="2:20" x14ac:dyDescent="0.15"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</row>
    <row r="100" spans="2:20" x14ac:dyDescent="0.15"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</row>
    <row r="101" spans="2:20" x14ac:dyDescent="0.15"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</row>
    <row r="102" spans="2:20" x14ac:dyDescent="0.15"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</row>
    <row r="103" spans="2:20" x14ac:dyDescent="0.15"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</row>
    <row r="104" spans="2:20" x14ac:dyDescent="0.15"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</row>
    <row r="105" spans="2:20" x14ac:dyDescent="0.15"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</row>
    <row r="106" spans="2:20" x14ac:dyDescent="0.15"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</row>
    <row r="107" spans="2:20" x14ac:dyDescent="0.15"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</row>
    <row r="108" spans="2:20" x14ac:dyDescent="0.15"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</row>
    <row r="109" spans="2:20" x14ac:dyDescent="0.15"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</row>
    <row r="110" spans="2:20" x14ac:dyDescent="0.15"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</row>
    <row r="111" spans="2:20" x14ac:dyDescent="0.15"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</row>
    <row r="112" spans="2:20" x14ac:dyDescent="0.15"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</row>
    <row r="113" spans="2:20" x14ac:dyDescent="0.15"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</row>
    <row r="114" spans="2:20" x14ac:dyDescent="0.15"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</row>
    <row r="115" spans="2:20" x14ac:dyDescent="0.15"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</row>
    <row r="116" spans="2:20" x14ac:dyDescent="0.15"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</row>
    <row r="117" spans="2:20" x14ac:dyDescent="0.15"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</row>
    <row r="118" spans="2:20" x14ac:dyDescent="0.15"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</row>
    <row r="119" spans="2:20" x14ac:dyDescent="0.15"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</row>
    <row r="120" spans="2:20" x14ac:dyDescent="0.15"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</row>
    <row r="121" spans="2:20" x14ac:dyDescent="0.15"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</row>
    <row r="122" spans="2:20" x14ac:dyDescent="0.15"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</row>
    <row r="123" spans="2:20" x14ac:dyDescent="0.15"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</row>
    <row r="124" spans="2:20" x14ac:dyDescent="0.15"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</row>
    <row r="125" spans="2:20" x14ac:dyDescent="0.15"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</row>
    <row r="126" spans="2:20" x14ac:dyDescent="0.15"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</row>
    <row r="127" spans="2:20" x14ac:dyDescent="0.15"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</row>
    <row r="128" spans="2:20" x14ac:dyDescent="0.15"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</row>
    <row r="129" spans="2:20" x14ac:dyDescent="0.15"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</row>
    <row r="130" spans="2:20" x14ac:dyDescent="0.15"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</row>
    <row r="131" spans="2:20" x14ac:dyDescent="0.15"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</row>
    <row r="132" spans="2:20" x14ac:dyDescent="0.15"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</row>
    <row r="133" spans="2:20" x14ac:dyDescent="0.15"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</row>
    <row r="134" spans="2:20" x14ac:dyDescent="0.15"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</row>
    <row r="135" spans="2:20" x14ac:dyDescent="0.15"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</row>
    <row r="136" spans="2:20" x14ac:dyDescent="0.15"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</row>
    <row r="137" spans="2:20" x14ac:dyDescent="0.15"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</row>
    <row r="138" spans="2:20" x14ac:dyDescent="0.15"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</row>
    <row r="139" spans="2:20" x14ac:dyDescent="0.15"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</row>
    <row r="140" spans="2:20" x14ac:dyDescent="0.15"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</row>
    <row r="141" spans="2:20" x14ac:dyDescent="0.15"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</row>
    <row r="142" spans="2:20" x14ac:dyDescent="0.15"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</row>
    <row r="143" spans="2:20" x14ac:dyDescent="0.15"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</row>
    <row r="144" spans="2:20" x14ac:dyDescent="0.15"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</row>
    <row r="145" spans="2:20" x14ac:dyDescent="0.15"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</row>
    <row r="146" spans="2:20" x14ac:dyDescent="0.15"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</row>
    <row r="147" spans="2:20" x14ac:dyDescent="0.15"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</row>
    <row r="148" spans="2:20" x14ac:dyDescent="0.15"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</row>
    <row r="149" spans="2:20" x14ac:dyDescent="0.15"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</row>
    <row r="150" spans="2:20" x14ac:dyDescent="0.15"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</row>
    <row r="151" spans="2:20" x14ac:dyDescent="0.15"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</row>
    <row r="152" spans="2:20" x14ac:dyDescent="0.15"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</row>
    <row r="153" spans="2:20" x14ac:dyDescent="0.15"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</row>
    <row r="154" spans="2:20" x14ac:dyDescent="0.15"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</row>
    <row r="155" spans="2:20" x14ac:dyDescent="0.15"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</row>
    <row r="156" spans="2:20" x14ac:dyDescent="0.15"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</row>
    <row r="157" spans="2:20" x14ac:dyDescent="0.15"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</row>
    <row r="158" spans="2:20" x14ac:dyDescent="0.15"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</row>
    <row r="159" spans="2:20" x14ac:dyDescent="0.15"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</row>
    <row r="160" spans="2:20" x14ac:dyDescent="0.15"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</row>
    <row r="161" spans="2:20" x14ac:dyDescent="0.15"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</row>
    <row r="162" spans="2:20" x14ac:dyDescent="0.15"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</row>
    <row r="163" spans="2:20" x14ac:dyDescent="0.15"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</row>
    <row r="164" spans="2:20" x14ac:dyDescent="0.15"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</row>
    <row r="165" spans="2:20" x14ac:dyDescent="0.15"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</row>
    <row r="166" spans="2:20" x14ac:dyDescent="0.15">
      <c r="B166" s="200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</row>
    <row r="167" spans="2:20" x14ac:dyDescent="0.15"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</row>
    <row r="168" spans="2:20" x14ac:dyDescent="0.15"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</row>
    <row r="169" spans="2:20" x14ac:dyDescent="0.15"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</row>
    <row r="170" spans="2:20" x14ac:dyDescent="0.15"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</row>
    <row r="171" spans="2:20" x14ac:dyDescent="0.15"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</row>
    <row r="172" spans="2:20" x14ac:dyDescent="0.15"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</row>
    <row r="173" spans="2:20" x14ac:dyDescent="0.15"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</row>
    <row r="174" spans="2:20" x14ac:dyDescent="0.15"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</row>
    <row r="175" spans="2:20" x14ac:dyDescent="0.15"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</row>
    <row r="176" spans="2:20" x14ac:dyDescent="0.15"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</row>
    <row r="177" spans="2:20" x14ac:dyDescent="0.15"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</row>
    <row r="178" spans="2:20" x14ac:dyDescent="0.15">
      <c r="B178" s="200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</row>
    <row r="179" spans="2:20" x14ac:dyDescent="0.15"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</row>
    <row r="180" spans="2:20" x14ac:dyDescent="0.15"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</row>
    <row r="181" spans="2:20" x14ac:dyDescent="0.15"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</row>
    <row r="182" spans="2:20" x14ac:dyDescent="0.15"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</row>
    <row r="183" spans="2:20" x14ac:dyDescent="0.15"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</row>
    <row r="184" spans="2:20" x14ac:dyDescent="0.15">
      <c r="B184" s="200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</row>
    <row r="185" spans="2:20" x14ac:dyDescent="0.15"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</row>
    <row r="186" spans="2:20" x14ac:dyDescent="0.15"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</row>
    <row r="187" spans="2:20" x14ac:dyDescent="0.15"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</row>
    <row r="188" spans="2:20" x14ac:dyDescent="0.15"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</row>
    <row r="189" spans="2:20" x14ac:dyDescent="0.15"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</row>
    <row r="190" spans="2:20" x14ac:dyDescent="0.15"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</row>
    <row r="191" spans="2:20" x14ac:dyDescent="0.15"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</row>
    <row r="192" spans="2:20" x14ac:dyDescent="0.15"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</row>
    <row r="193" spans="2:20" x14ac:dyDescent="0.15"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</row>
    <row r="194" spans="2:20" x14ac:dyDescent="0.15"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</row>
    <row r="195" spans="2:20" x14ac:dyDescent="0.15"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</row>
    <row r="196" spans="2:20" x14ac:dyDescent="0.15"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0"/>
    </row>
    <row r="197" spans="2:20" x14ac:dyDescent="0.15"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</row>
    <row r="198" spans="2:20" x14ac:dyDescent="0.15"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</row>
    <row r="199" spans="2:20" x14ac:dyDescent="0.15"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</row>
    <row r="200" spans="2:20" x14ac:dyDescent="0.15"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0"/>
    </row>
    <row r="201" spans="2:20" x14ac:dyDescent="0.15">
      <c r="B201" s="200"/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</row>
    <row r="202" spans="2:20" x14ac:dyDescent="0.15"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</row>
    <row r="203" spans="2:20" x14ac:dyDescent="0.15"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</row>
    <row r="204" spans="2:20" x14ac:dyDescent="0.15"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</row>
    <row r="205" spans="2:20" x14ac:dyDescent="0.15">
      <c r="B205" s="200"/>
      <c r="C205" s="200"/>
      <c r="D205" s="200"/>
      <c r="E205" s="200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</row>
    <row r="206" spans="2:20" x14ac:dyDescent="0.15"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</row>
    <row r="207" spans="2:20" x14ac:dyDescent="0.15"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200"/>
    </row>
    <row r="208" spans="2:20" x14ac:dyDescent="0.15"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00"/>
      <c r="T208" s="200"/>
    </row>
    <row r="209" spans="2:20" x14ac:dyDescent="0.15"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00"/>
      <c r="T209" s="200"/>
    </row>
    <row r="210" spans="2:20" x14ac:dyDescent="0.15"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</row>
    <row r="211" spans="2:20" x14ac:dyDescent="0.15"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</row>
    <row r="212" spans="2:20" x14ac:dyDescent="0.15"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0"/>
    </row>
    <row r="213" spans="2:20" x14ac:dyDescent="0.15"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0"/>
    </row>
    <row r="214" spans="2:20" x14ac:dyDescent="0.15"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</row>
    <row r="215" spans="2:20" x14ac:dyDescent="0.15"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0"/>
    </row>
    <row r="216" spans="2:20" x14ac:dyDescent="0.15"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</row>
    <row r="217" spans="2:20" x14ac:dyDescent="0.15"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</row>
    <row r="218" spans="2:20" x14ac:dyDescent="0.15"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</row>
    <row r="219" spans="2:20" x14ac:dyDescent="0.15"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</row>
    <row r="220" spans="2:20" x14ac:dyDescent="0.15"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</row>
    <row r="221" spans="2:20" x14ac:dyDescent="0.15"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00"/>
      <c r="T221" s="200"/>
    </row>
    <row r="222" spans="2:20" x14ac:dyDescent="0.15"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0"/>
    </row>
    <row r="223" spans="2:20" x14ac:dyDescent="0.15"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P223" s="200"/>
      <c r="Q223" s="200"/>
      <c r="R223" s="200"/>
      <c r="S223" s="200"/>
      <c r="T223" s="200"/>
    </row>
    <row r="224" spans="2:20" x14ac:dyDescent="0.15">
      <c r="B224" s="200"/>
      <c r="C224" s="200"/>
      <c r="D224" s="200"/>
      <c r="E224" s="200"/>
      <c r="F224" s="200"/>
      <c r="G224" s="200"/>
      <c r="H224" s="200"/>
      <c r="I224" s="200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</row>
    <row r="225" spans="2:20" x14ac:dyDescent="0.15"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0"/>
    </row>
  </sheetData>
  <sheetProtection selectLockedCells="1"/>
  <mergeCells count="6">
    <mergeCell ref="C3:G3"/>
    <mergeCell ref="P2:Q2"/>
    <mergeCell ref="H3:N3"/>
    <mergeCell ref="O3:O4"/>
    <mergeCell ref="P3:P4"/>
    <mergeCell ref="Q3:Q4"/>
  </mergeCells>
  <phoneticPr fontId="4"/>
  <printOptions horizontalCentered="1"/>
  <pageMargins left="1.0629921259842521" right="0.78740157480314965" top="0.94488188976377963" bottom="0.98425196850393704" header="0.51181102362204722" footer="0.51181102362204722"/>
  <pageSetup paperSize="9" scale="81" fitToWidth="2" orientation="portrait" r:id="rId1"/>
  <headerFooter alignWithMargins="0"/>
  <colBreaks count="1" manualBreakCount="1">
    <brk id="8" max="5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〇(5)ｱ</vt:lpstr>
      <vt:lpstr>〇(5)ｲ</vt:lpstr>
      <vt:lpstr>〇(5)ｳ</vt:lpstr>
      <vt:lpstr>(5)ｴ</vt:lpstr>
      <vt:lpstr>(5)ｵa</vt:lpstr>
      <vt:lpstr>(5)ｵb</vt:lpstr>
      <vt:lpstr>'(5)ｴ'!Print_Area</vt:lpstr>
      <vt:lpstr>'(5)ｵa'!Print_Area</vt:lpstr>
      <vt:lpstr>'(5)ｵb'!Print_Area</vt:lpstr>
      <vt:lpstr>'〇(5)ｱ'!Print_Area</vt:lpstr>
      <vt:lpstr>'〇(5)ｲ'!Print_Area</vt:lpstr>
      <vt:lpstr>'〇(5)ｳ'!Print_Area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2020-11-12T07:49:13Z</cp:lastPrinted>
  <dcterms:created xsi:type="dcterms:W3CDTF">2020-08-26T06:41:23Z</dcterms:created>
  <dcterms:modified xsi:type="dcterms:W3CDTF">2020-11-12T07:49:42Z</dcterms:modified>
</cp:coreProperties>
</file>