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1\材料＿02財政\excel02財政\"/>
    </mc:Choice>
  </mc:AlternateContent>
  <xr:revisionPtr revIDLastSave="0" documentId="13_ncr:1_{525FEB8B-5870-4BDE-AF26-3447FA02D91C}" xr6:coauthVersionLast="47" xr6:coauthVersionMax="47" xr10:uidLastSave="{00000000-0000-0000-0000-000000000000}"/>
  <bookViews>
    <workbookView xWindow="-120" yWindow="-120" windowWidth="24240" windowHeight="17640" activeTab="2" xr2:uid="{00000000-000D-0000-FFFF-FFFF00000000}"/>
  </bookViews>
  <sheets>
    <sheet name="区税1 " sheetId="4" r:id="rId1"/>
    <sheet name="区税2 " sheetId="5" r:id="rId2"/>
    <sheet name="税率 " sheetId="6" r:id="rId3"/>
  </sheets>
  <definedNames>
    <definedName name="_xlnm.Print_Area" localSheetId="0">'区税1 '!$A$1:$W$33</definedName>
    <definedName name="_xlnm.Print_Area" localSheetId="1">'区税2 '!$A$1:$AI$30</definedName>
    <definedName name="_xlnm.Print_Area" localSheetId="2">'税率 '!$A$1:$P$86</definedName>
    <definedName name="_xlnm.Print_Area">#REF!</definedName>
    <definedName name="T01区役所データ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0" i="5" l="1"/>
  <c r="Y29" i="5"/>
  <c r="Y28" i="5" s="1"/>
  <c r="Y27" i="5" s="1"/>
  <c r="Y26" i="5" s="1"/>
  <c r="Y25" i="5" s="1"/>
  <c r="Y24" i="5" s="1"/>
  <c r="Y23" i="5" s="1"/>
  <c r="Y22" i="5" s="1"/>
  <c r="Y21" i="5" s="1"/>
  <c r="Y20" i="5" s="1"/>
  <c r="Y19" i="5" s="1"/>
  <c r="Y18" i="5" s="1"/>
  <c r="Y17" i="5" s="1"/>
  <c r="Y16" i="5" s="1"/>
  <c r="Y15" i="5" s="1"/>
  <c r="Y14" i="5" s="1"/>
  <c r="Y13" i="5" s="1"/>
  <c r="Y12" i="5" s="1"/>
  <c r="Y11" i="5" s="1"/>
  <c r="Y10" i="5" s="1"/>
  <c r="Y9" i="5" s="1"/>
  <c r="Y8" i="5" s="1"/>
  <c r="Y7" i="5" s="1"/>
  <c r="P7" i="5"/>
  <c r="AA8" i="5" l="1"/>
  <c r="AA11" i="5"/>
  <c r="AA12" i="5"/>
  <c r="AA13" i="5"/>
  <c r="AA17" i="5"/>
  <c r="AA18" i="5"/>
  <c r="AA19" i="5"/>
  <c r="AB19" i="5" s="1"/>
  <c r="AA23" i="5"/>
  <c r="AA24" i="5"/>
  <c r="AA25" i="5"/>
  <c r="AA29" i="5"/>
  <c r="AA30" i="5"/>
  <c r="AB30" i="5" s="1"/>
  <c r="Z9" i="5"/>
  <c r="Z14" i="5"/>
  <c r="Z15" i="5"/>
  <c r="Z20" i="5"/>
  <c r="Z21" i="5"/>
  <c r="Z26" i="5"/>
  <c r="Z27" i="5"/>
  <c r="C10" i="4"/>
  <c r="AA9" i="5" s="1"/>
  <c r="AB9" i="5" s="1"/>
  <c r="C11" i="4"/>
  <c r="D11" i="4" s="1"/>
  <c r="C12" i="4"/>
  <c r="C13" i="4"/>
  <c r="C14" i="4"/>
  <c r="C15" i="4"/>
  <c r="AA14" i="5" s="1"/>
  <c r="AB14" i="5" s="1"/>
  <c r="C16" i="4"/>
  <c r="AA15" i="5" s="1"/>
  <c r="AB15" i="5" s="1"/>
  <c r="C17" i="4"/>
  <c r="D17" i="4" s="1"/>
  <c r="C18" i="4"/>
  <c r="C19" i="4"/>
  <c r="C20" i="4"/>
  <c r="C21" i="4"/>
  <c r="AA20" i="5" s="1"/>
  <c r="AB20" i="5" s="1"/>
  <c r="C22" i="4"/>
  <c r="AA21" i="5" s="1"/>
  <c r="AB21" i="5" s="1"/>
  <c r="C23" i="4"/>
  <c r="D23" i="4" s="1"/>
  <c r="C24" i="4"/>
  <c r="C25" i="4"/>
  <c r="D25" i="4" s="1"/>
  <c r="C26" i="4"/>
  <c r="C27" i="4"/>
  <c r="AA26" i="5" s="1"/>
  <c r="AB26" i="5" s="1"/>
  <c r="C28" i="4"/>
  <c r="AA27" i="5" s="1"/>
  <c r="C29" i="4"/>
  <c r="AA28" i="5" s="1"/>
  <c r="C30" i="4"/>
  <c r="C31" i="4"/>
  <c r="D31" i="4" s="1"/>
  <c r="C9" i="4"/>
  <c r="B10" i="4"/>
  <c r="V10" i="4" s="1"/>
  <c r="B11" i="4"/>
  <c r="Z10" i="5" s="1"/>
  <c r="B12" i="4"/>
  <c r="Z11" i="5" s="1"/>
  <c r="AB11" i="5" s="1"/>
  <c r="B13" i="4"/>
  <c r="Z12" i="5" s="1"/>
  <c r="B14" i="4"/>
  <c r="Z13" i="5" s="1"/>
  <c r="AB13" i="5" s="1"/>
  <c r="B15" i="4"/>
  <c r="B16" i="4"/>
  <c r="V16" i="4" s="1"/>
  <c r="B17" i="4"/>
  <c r="Z16" i="5" s="1"/>
  <c r="B18" i="4"/>
  <c r="V18" i="4" s="1"/>
  <c r="B19" i="4"/>
  <c r="Z18" i="5" s="1"/>
  <c r="AB18" i="5" s="1"/>
  <c r="B20" i="4"/>
  <c r="Z19" i="5" s="1"/>
  <c r="B21" i="4"/>
  <c r="B22" i="4"/>
  <c r="V22" i="4" s="1"/>
  <c r="B23" i="4"/>
  <c r="Z22" i="5" s="1"/>
  <c r="B24" i="4"/>
  <c r="Z23" i="5" s="1"/>
  <c r="AB23" i="5" s="1"/>
  <c r="B25" i="4"/>
  <c r="Z24" i="5" s="1"/>
  <c r="B26" i="4"/>
  <c r="V26" i="4" s="1"/>
  <c r="B27" i="4"/>
  <c r="B28" i="4"/>
  <c r="V28" i="4" s="1"/>
  <c r="B29" i="4"/>
  <c r="Z28" i="5" s="1"/>
  <c r="B30" i="4"/>
  <c r="Z29" i="5" s="1"/>
  <c r="AB29" i="5" s="1"/>
  <c r="B31" i="4"/>
  <c r="Z30" i="5" s="1"/>
  <c r="B9" i="4"/>
  <c r="Z8" i="5" s="1"/>
  <c r="AB8" i="5" s="1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L8" i="4"/>
  <c r="K8" i="4"/>
  <c r="V8" i="5"/>
  <c r="B8" i="4"/>
  <c r="V8" i="4" s="1"/>
  <c r="V11" i="5"/>
  <c r="AH30" i="5"/>
  <c r="V30" i="5"/>
  <c r="M30" i="5"/>
  <c r="J30" i="5"/>
  <c r="F30" i="5"/>
  <c r="E30" i="5"/>
  <c r="D30" i="5"/>
  <c r="AH29" i="5"/>
  <c r="V29" i="5"/>
  <c r="M29" i="5"/>
  <c r="J29" i="5"/>
  <c r="F29" i="5"/>
  <c r="E29" i="5"/>
  <c r="D29" i="5"/>
  <c r="AH28" i="5"/>
  <c r="M28" i="5"/>
  <c r="J28" i="5"/>
  <c r="F28" i="5"/>
  <c r="E28" i="5"/>
  <c r="D28" i="5"/>
  <c r="AH27" i="5"/>
  <c r="V27" i="5"/>
  <c r="M27" i="5"/>
  <c r="J27" i="5"/>
  <c r="F27" i="5"/>
  <c r="E27" i="5"/>
  <c r="D27" i="5"/>
  <c r="AH26" i="5"/>
  <c r="V26" i="5"/>
  <c r="M26" i="5"/>
  <c r="J26" i="5"/>
  <c r="F26" i="5"/>
  <c r="E26" i="5"/>
  <c r="D26" i="5"/>
  <c r="AH25" i="5"/>
  <c r="M25" i="5"/>
  <c r="J25" i="5"/>
  <c r="F25" i="5"/>
  <c r="E25" i="5"/>
  <c r="D25" i="5"/>
  <c r="AH24" i="5"/>
  <c r="M24" i="5"/>
  <c r="J24" i="5"/>
  <c r="F24" i="5"/>
  <c r="E24" i="5"/>
  <c r="D24" i="5"/>
  <c r="AH23" i="5"/>
  <c r="S23" i="5"/>
  <c r="S7" i="5" s="1"/>
  <c r="M23" i="5"/>
  <c r="J23" i="5"/>
  <c r="F23" i="5"/>
  <c r="E23" i="5"/>
  <c r="D23" i="5"/>
  <c r="AH22" i="5"/>
  <c r="M22" i="5"/>
  <c r="J22" i="5"/>
  <c r="F22" i="5"/>
  <c r="E22" i="5"/>
  <c r="D22" i="5"/>
  <c r="AH21" i="5"/>
  <c r="M21" i="5"/>
  <c r="J21" i="5"/>
  <c r="F21" i="5"/>
  <c r="E21" i="5"/>
  <c r="D21" i="5"/>
  <c r="AH20" i="5"/>
  <c r="M20" i="5"/>
  <c r="J20" i="5"/>
  <c r="F20" i="5"/>
  <c r="E20" i="5"/>
  <c r="D20" i="5"/>
  <c r="AH19" i="5"/>
  <c r="V19" i="5"/>
  <c r="M19" i="5"/>
  <c r="J19" i="5"/>
  <c r="F19" i="5"/>
  <c r="E19" i="5"/>
  <c r="D19" i="5"/>
  <c r="AH18" i="5"/>
  <c r="V18" i="5"/>
  <c r="M18" i="5"/>
  <c r="J18" i="5"/>
  <c r="F18" i="5"/>
  <c r="E18" i="5"/>
  <c r="D18" i="5"/>
  <c r="AH17" i="5"/>
  <c r="M17" i="5"/>
  <c r="J17" i="5"/>
  <c r="F17" i="5"/>
  <c r="E17" i="5"/>
  <c r="D17" i="5"/>
  <c r="AH16" i="5"/>
  <c r="M16" i="5"/>
  <c r="J16" i="5"/>
  <c r="F16" i="5"/>
  <c r="E16" i="5"/>
  <c r="D16" i="5"/>
  <c r="AH15" i="5"/>
  <c r="V15" i="5"/>
  <c r="M15" i="5"/>
  <c r="J15" i="5"/>
  <c r="F15" i="5"/>
  <c r="E15" i="5"/>
  <c r="D15" i="5"/>
  <c r="AH14" i="5"/>
  <c r="V14" i="5"/>
  <c r="M14" i="5"/>
  <c r="J14" i="5"/>
  <c r="F14" i="5"/>
  <c r="E14" i="5"/>
  <c r="D14" i="5"/>
  <c r="AH13" i="5"/>
  <c r="V13" i="5"/>
  <c r="M13" i="5"/>
  <c r="J13" i="5"/>
  <c r="F13" i="5"/>
  <c r="E13" i="5"/>
  <c r="D13" i="5"/>
  <c r="AH12" i="5"/>
  <c r="V12" i="5"/>
  <c r="M12" i="5"/>
  <c r="J12" i="5"/>
  <c r="F12" i="5"/>
  <c r="E12" i="5"/>
  <c r="D12" i="5"/>
  <c r="AH11" i="5"/>
  <c r="M11" i="5"/>
  <c r="J11" i="5"/>
  <c r="F11" i="5"/>
  <c r="E11" i="5"/>
  <c r="D11" i="5"/>
  <c r="AH10" i="5"/>
  <c r="V10" i="5"/>
  <c r="M10" i="5"/>
  <c r="J10" i="5"/>
  <c r="F10" i="5"/>
  <c r="E10" i="5"/>
  <c r="D10" i="5"/>
  <c r="AH9" i="5"/>
  <c r="V9" i="5"/>
  <c r="M9" i="5"/>
  <c r="J9" i="5"/>
  <c r="F9" i="5"/>
  <c r="E9" i="5"/>
  <c r="E7" i="5" s="1"/>
  <c r="D9" i="5"/>
  <c r="AH8" i="5"/>
  <c r="M8" i="5"/>
  <c r="J8" i="5"/>
  <c r="F8" i="5"/>
  <c r="F7" i="5" s="1"/>
  <c r="E8" i="5"/>
  <c r="D8" i="5"/>
  <c r="AG7" i="5"/>
  <c r="AF7" i="5"/>
  <c r="AE7" i="5"/>
  <c r="AH7" i="5" s="1"/>
  <c r="AD7" i="5"/>
  <c r="X7" i="5"/>
  <c r="W7" i="5"/>
  <c r="U7" i="5"/>
  <c r="T7" i="5"/>
  <c r="V7" i="5"/>
  <c r="R7" i="5"/>
  <c r="Q7" i="5"/>
  <c r="O7" i="5"/>
  <c r="N7" i="5"/>
  <c r="L7" i="5"/>
  <c r="K7" i="5"/>
  <c r="M7" i="5" s="1"/>
  <c r="I7" i="5"/>
  <c r="J7" i="5"/>
  <c r="H7" i="5"/>
  <c r="G7" i="5"/>
  <c r="C7" i="5"/>
  <c r="D7" i="5" s="1"/>
  <c r="B7" i="5"/>
  <c r="P31" i="4"/>
  <c r="J31" i="4"/>
  <c r="G31" i="4"/>
  <c r="V31" i="4"/>
  <c r="P30" i="4"/>
  <c r="J30" i="4"/>
  <c r="G30" i="4"/>
  <c r="D30" i="4"/>
  <c r="P29" i="4"/>
  <c r="J29" i="4"/>
  <c r="G29" i="4"/>
  <c r="P28" i="4"/>
  <c r="J28" i="4"/>
  <c r="G28" i="4"/>
  <c r="P27" i="4"/>
  <c r="J27" i="4"/>
  <c r="G27" i="4"/>
  <c r="V27" i="4"/>
  <c r="P26" i="4"/>
  <c r="J26" i="4"/>
  <c r="G26" i="4"/>
  <c r="D26" i="4"/>
  <c r="P25" i="4"/>
  <c r="J25" i="4"/>
  <c r="G25" i="4"/>
  <c r="V25" i="4"/>
  <c r="P24" i="4"/>
  <c r="J24" i="4"/>
  <c r="G24" i="4"/>
  <c r="D24" i="4"/>
  <c r="P23" i="4"/>
  <c r="J23" i="4"/>
  <c r="G23" i="4"/>
  <c r="P22" i="4"/>
  <c r="J22" i="4"/>
  <c r="G22" i="4"/>
  <c r="P21" i="4"/>
  <c r="J21" i="4"/>
  <c r="G21" i="4"/>
  <c r="V21" i="4"/>
  <c r="P20" i="4"/>
  <c r="J20" i="4"/>
  <c r="G20" i="4"/>
  <c r="V20" i="4" s="1"/>
  <c r="D20" i="4"/>
  <c r="P19" i="4"/>
  <c r="J19" i="4"/>
  <c r="G19" i="4"/>
  <c r="V19" i="4"/>
  <c r="D19" i="4"/>
  <c r="P18" i="4"/>
  <c r="J18" i="4"/>
  <c r="G18" i="4"/>
  <c r="D18" i="4"/>
  <c r="P17" i="4"/>
  <c r="J17" i="4"/>
  <c r="G17" i="4"/>
  <c r="P16" i="4"/>
  <c r="J16" i="4"/>
  <c r="G16" i="4"/>
  <c r="P15" i="4"/>
  <c r="J15" i="4"/>
  <c r="G15" i="4"/>
  <c r="V15" i="4"/>
  <c r="P14" i="4"/>
  <c r="J14" i="4"/>
  <c r="G14" i="4"/>
  <c r="V14" i="4" s="1"/>
  <c r="D14" i="4"/>
  <c r="P13" i="4"/>
  <c r="J13" i="4"/>
  <c r="G13" i="4"/>
  <c r="V13" i="4"/>
  <c r="D13" i="4"/>
  <c r="P12" i="4"/>
  <c r="J12" i="4"/>
  <c r="G12" i="4"/>
  <c r="D12" i="4"/>
  <c r="P11" i="4"/>
  <c r="J11" i="4"/>
  <c r="G11" i="4"/>
  <c r="P10" i="4"/>
  <c r="J10" i="4"/>
  <c r="G10" i="4"/>
  <c r="P9" i="4"/>
  <c r="J9" i="4"/>
  <c r="G9" i="4"/>
  <c r="V9" i="4"/>
  <c r="U8" i="4"/>
  <c r="T8" i="4"/>
  <c r="S8" i="4"/>
  <c r="R8" i="4"/>
  <c r="O8" i="4"/>
  <c r="P8" i="4"/>
  <c r="N8" i="4"/>
  <c r="I8" i="4"/>
  <c r="H8" i="4"/>
  <c r="J8" i="4" s="1"/>
  <c r="F8" i="4"/>
  <c r="G8" i="4"/>
  <c r="E8" i="4"/>
  <c r="M8" i="4"/>
  <c r="AB28" i="5" l="1"/>
  <c r="AB24" i="5"/>
  <c r="AB12" i="5"/>
  <c r="AB27" i="5"/>
  <c r="V12" i="4"/>
  <c r="V24" i="4"/>
  <c r="D29" i="4"/>
  <c r="D9" i="4"/>
  <c r="Z25" i="5"/>
  <c r="AB25" i="5" s="1"/>
  <c r="D15" i="4"/>
  <c r="D21" i="4"/>
  <c r="D27" i="4"/>
  <c r="AA22" i="5"/>
  <c r="AB22" i="5" s="1"/>
  <c r="AA16" i="5"/>
  <c r="AB16" i="5" s="1"/>
  <c r="AA10" i="5"/>
  <c r="AB10" i="5" s="1"/>
  <c r="V30" i="4"/>
  <c r="C8" i="4"/>
  <c r="D8" i="4" s="1"/>
  <c r="D10" i="4"/>
  <c r="D16" i="4"/>
  <c r="V17" i="4"/>
  <c r="D22" i="4"/>
  <c r="D28" i="4"/>
  <c r="V29" i="4"/>
  <c r="Z17" i="5"/>
  <c r="Z7" i="5" s="1"/>
  <c r="V11" i="4"/>
  <c r="V23" i="4"/>
  <c r="AA7" i="5" l="1"/>
  <c r="AB7" i="5" s="1"/>
  <c r="AB17" i="5"/>
</calcChain>
</file>

<file path=xl/sharedStrings.xml><?xml version="1.0" encoding="utf-8"?>
<sst xmlns="http://schemas.openxmlformats.org/spreadsheetml/2006/main" count="378" uniqueCount="218">
  <si>
    <t>(2)　特別区税</t>
    <rPh sb="4" eb="7">
      <t>トクベツク</t>
    </rPh>
    <rPh sb="7" eb="8">
      <t>ゼイ</t>
    </rPh>
    <phoneticPr fontId="24"/>
  </si>
  <si>
    <t>区分</t>
    <rPh sb="0" eb="2">
      <t>クブン</t>
    </rPh>
    <phoneticPr fontId="24"/>
  </si>
  <si>
    <t>特　別　区　民　税</t>
    <rPh sb="0" eb="3">
      <t>トクベツ</t>
    </rPh>
    <rPh sb="4" eb="9">
      <t>クミンゼイ</t>
    </rPh>
    <phoneticPr fontId="24"/>
  </si>
  <si>
    <t>特　　別　　区</t>
    <rPh sb="0" eb="1">
      <t>トク</t>
    </rPh>
    <rPh sb="3" eb="4">
      <t>ベツ</t>
    </rPh>
    <rPh sb="6" eb="7">
      <t>ク</t>
    </rPh>
    <phoneticPr fontId="24"/>
  </si>
  <si>
    <t>軽　自　動　車　税</t>
    <rPh sb="0" eb="7">
      <t>ケイジドウシャ</t>
    </rPh>
    <rPh sb="8" eb="9">
      <t>ゼイ</t>
    </rPh>
    <phoneticPr fontId="24"/>
  </si>
  <si>
    <t>均　　　等　　　割</t>
    <rPh sb="0" eb="1">
      <t>タモツ</t>
    </rPh>
    <rPh sb="4" eb="5">
      <t>トウ</t>
    </rPh>
    <rPh sb="8" eb="9">
      <t>ワリ</t>
    </rPh>
    <phoneticPr fontId="24"/>
  </si>
  <si>
    <t>所　　　得　　　割</t>
    <rPh sb="0" eb="1">
      <t>トコロ</t>
    </rPh>
    <rPh sb="4" eb="5">
      <t>トク</t>
    </rPh>
    <rPh sb="8" eb="9">
      <t>ワリ</t>
    </rPh>
    <phoneticPr fontId="24"/>
  </si>
  <si>
    <t>調定額</t>
    <rPh sb="0" eb="2">
      <t>チョウテイ</t>
    </rPh>
    <rPh sb="2" eb="3">
      <t>ガク</t>
    </rPh>
    <phoneticPr fontId="24"/>
  </si>
  <si>
    <t>収入額</t>
    <rPh sb="0" eb="3">
      <t>シュウニュウガク</t>
    </rPh>
    <phoneticPr fontId="24"/>
  </si>
  <si>
    <t>収入歩合</t>
    <rPh sb="0" eb="2">
      <t>シュウニュウ</t>
    </rPh>
    <rPh sb="2" eb="4">
      <t>ブアイ</t>
    </rPh>
    <phoneticPr fontId="24"/>
  </si>
  <si>
    <t>千円</t>
    <rPh sb="0" eb="2">
      <t>センエン</t>
    </rPh>
    <phoneticPr fontId="24"/>
  </si>
  <si>
    <t>区計</t>
    <rPh sb="0" eb="1">
      <t>ク</t>
    </rPh>
    <rPh sb="1" eb="2">
      <t>ケイ</t>
    </rPh>
    <phoneticPr fontId="24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</si>
  <si>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24"/>
  </si>
  <si>
    <t>千</t>
    <rPh sb="0" eb="1">
      <t>セン</t>
    </rPh>
    <phoneticPr fontId="24"/>
  </si>
  <si>
    <t>中   央   区</t>
    <rPh sb="0" eb="1">
      <t>ナカ</t>
    </rPh>
    <rPh sb="4" eb="5">
      <t>ヒサシ</t>
    </rPh>
    <rPh sb="8" eb="9">
      <t>ク</t>
    </rPh>
    <phoneticPr fontId="24"/>
  </si>
  <si>
    <t>中</t>
    <rPh sb="0" eb="1">
      <t>ナカ</t>
    </rPh>
    <phoneticPr fontId="24"/>
  </si>
  <si>
    <t>港         区</t>
    <rPh sb="0" eb="1">
      <t>ミナト</t>
    </rPh>
    <rPh sb="10" eb="11">
      <t>ク</t>
    </rPh>
    <phoneticPr fontId="24"/>
  </si>
  <si>
    <t>港</t>
    <rPh sb="0" eb="1">
      <t>ミナト</t>
    </rPh>
    <phoneticPr fontId="24"/>
  </si>
  <si>
    <t>新   宿   区</t>
    <rPh sb="0" eb="1">
      <t>シン</t>
    </rPh>
    <rPh sb="4" eb="5">
      <t>ヤド</t>
    </rPh>
    <rPh sb="8" eb="9">
      <t>ク</t>
    </rPh>
    <phoneticPr fontId="24"/>
  </si>
  <si>
    <t>新</t>
    <rPh sb="0" eb="1">
      <t>シン</t>
    </rPh>
    <phoneticPr fontId="24"/>
  </si>
  <si>
    <t>文   京   区</t>
    <rPh sb="0" eb="1">
      <t>ブン</t>
    </rPh>
    <rPh sb="4" eb="5">
      <t>キョウ</t>
    </rPh>
    <rPh sb="8" eb="9">
      <t>ク</t>
    </rPh>
    <phoneticPr fontId="24"/>
  </si>
  <si>
    <t>文</t>
    <rPh sb="0" eb="1">
      <t>ブン</t>
    </rPh>
    <phoneticPr fontId="24"/>
  </si>
  <si>
    <t>台   東   区</t>
    <rPh sb="0" eb="1">
      <t>ダイ</t>
    </rPh>
    <rPh sb="4" eb="5">
      <t>ヒガシ</t>
    </rPh>
    <rPh sb="8" eb="9">
      <t>ク</t>
    </rPh>
    <phoneticPr fontId="24"/>
  </si>
  <si>
    <t>台</t>
    <rPh sb="0" eb="1">
      <t>ダイ</t>
    </rPh>
    <phoneticPr fontId="24"/>
  </si>
  <si>
    <t>墨   田   区</t>
    <rPh sb="0" eb="1">
      <t>スミ</t>
    </rPh>
    <rPh sb="4" eb="5">
      <t>タ</t>
    </rPh>
    <rPh sb="8" eb="9">
      <t>ク</t>
    </rPh>
    <phoneticPr fontId="24"/>
  </si>
  <si>
    <t>墨</t>
    <rPh sb="0" eb="1">
      <t>スミ</t>
    </rPh>
    <phoneticPr fontId="24"/>
  </si>
  <si>
    <t>江   東   区</t>
    <rPh sb="0" eb="1">
      <t>エ</t>
    </rPh>
    <rPh sb="4" eb="5">
      <t>ヒガシ</t>
    </rPh>
    <rPh sb="8" eb="9">
      <t>ク</t>
    </rPh>
    <phoneticPr fontId="24"/>
  </si>
  <si>
    <t>江</t>
    <rPh sb="0" eb="1">
      <t>エ</t>
    </rPh>
    <phoneticPr fontId="24"/>
  </si>
  <si>
    <t>品   川   区</t>
    <rPh sb="0" eb="1">
      <t>シナ</t>
    </rPh>
    <rPh sb="4" eb="5">
      <t>カワ</t>
    </rPh>
    <rPh sb="8" eb="9">
      <t>ク</t>
    </rPh>
    <phoneticPr fontId="24"/>
  </si>
  <si>
    <t>品</t>
    <rPh sb="0" eb="1">
      <t>ヒン</t>
    </rPh>
    <phoneticPr fontId="24"/>
  </si>
  <si>
    <t>目   黒   区</t>
    <rPh sb="0" eb="1">
      <t>メ</t>
    </rPh>
    <rPh sb="4" eb="5">
      <t>クロ</t>
    </rPh>
    <rPh sb="8" eb="9">
      <t>ク</t>
    </rPh>
    <phoneticPr fontId="24"/>
  </si>
  <si>
    <t>目</t>
    <rPh sb="0" eb="1">
      <t>メ</t>
    </rPh>
    <phoneticPr fontId="24"/>
  </si>
  <si>
    <t>大   田   区</t>
    <rPh sb="0" eb="1">
      <t>ダイ</t>
    </rPh>
    <rPh sb="4" eb="5">
      <t>タ</t>
    </rPh>
    <rPh sb="8" eb="9">
      <t>ク</t>
    </rPh>
    <phoneticPr fontId="24"/>
  </si>
  <si>
    <t>大</t>
    <rPh sb="0" eb="1">
      <t>ダイ</t>
    </rPh>
    <phoneticPr fontId="24"/>
  </si>
  <si>
    <t>世 田 谷 区</t>
    <rPh sb="0" eb="1">
      <t>ヨ</t>
    </rPh>
    <rPh sb="2" eb="3">
      <t>タ</t>
    </rPh>
    <rPh sb="4" eb="5">
      <t>タニ</t>
    </rPh>
    <rPh sb="6" eb="7">
      <t>ク</t>
    </rPh>
    <phoneticPr fontId="24"/>
  </si>
  <si>
    <t>世</t>
    <rPh sb="0" eb="1">
      <t>ヨ</t>
    </rPh>
    <phoneticPr fontId="24"/>
  </si>
  <si>
    <t>渋   谷   区</t>
    <rPh sb="0" eb="1">
      <t>シブ</t>
    </rPh>
    <rPh sb="4" eb="5">
      <t>タニ</t>
    </rPh>
    <rPh sb="8" eb="9">
      <t>ク</t>
    </rPh>
    <phoneticPr fontId="24"/>
  </si>
  <si>
    <t>渋</t>
    <rPh sb="0" eb="1">
      <t>シブ</t>
    </rPh>
    <phoneticPr fontId="24"/>
  </si>
  <si>
    <t>中   野   区</t>
    <rPh sb="0" eb="1">
      <t>ナカ</t>
    </rPh>
    <rPh sb="4" eb="5">
      <t>ノ</t>
    </rPh>
    <rPh sb="8" eb="9">
      <t>ク</t>
    </rPh>
    <phoneticPr fontId="24"/>
  </si>
  <si>
    <t>杉   並   区</t>
    <rPh sb="0" eb="1">
      <t>スギ</t>
    </rPh>
    <rPh sb="4" eb="5">
      <t>ナミ</t>
    </rPh>
    <rPh sb="8" eb="9">
      <t>ク</t>
    </rPh>
    <phoneticPr fontId="24"/>
  </si>
  <si>
    <t>杉</t>
    <rPh sb="0" eb="1">
      <t>スギ</t>
    </rPh>
    <phoneticPr fontId="24"/>
  </si>
  <si>
    <t>豊   島   区</t>
    <rPh sb="0" eb="1">
      <t>ユタカ</t>
    </rPh>
    <rPh sb="4" eb="5">
      <t>シマ</t>
    </rPh>
    <rPh sb="8" eb="9">
      <t>ク</t>
    </rPh>
    <phoneticPr fontId="24"/>
  </si>
  <si>
    <t>豊</t>
    <rPh sb="0" eb="1">
      <t>トヨ</t>
    </rPh>
    <phoneticPr fontId="24"/>
  </si>
  <si>
    <t>北</t>
    <rPh sb="0" eb="1">
      <t>キタ</t>
    </rPh>
    <phoneticPr fontId="24"/>
  </si>
  <si>
    <t>荒   川   区</t>
    <rPh sb="0" eb="1">
      <t>アラ</t>
    </rPh>
    <rPh sb="4" eb="5">
      <t>カワ</t>
    </rPh>
    <rPh sb="8" eb="9">
      <t>ク</t>
    </rPh>
    <phoneticPr fontId="24"/>
  </si>
  <si>
    <t>荒</t>
    <rPh sb="0" eb="1">
      <t>アラ</t>
    </rPh>
    <phoneticPr fontId="24"/>
  </si>
  <si>
    <t>板   橋   区</t>
    <rPh sb="0" eb="1">
      <t>イタ</t>
    </rPh>
    <rPh sb="4" eb="5">
      <t>ハシ</t>
    </rPh>
    <rPh sb="8" eb="9">
      <t>ク</t>
    </rPh>
    <phoneticPr fontId="24"/>
  </si>
  <si>
    <t>板</t>
    <rPh sb="0" eb="1">
      <t>イタ</t>
    </rPh>
    <phoneticPr fontId="24"/>
  </si>
  <si>
    <t>練   馬   区</t>
    <rPh sb="0" eb="1">
      <t>ネリ</t>
    </rPh>
    <rPh sb="4" eb="5">
      <t>ウマ</t>
    </rPh>
    <rPh sb="8" eb="9">
      <t>ク</t>
    </rPh>
    <phoneticPr fontId="24"/>
  </si>
  <si>
    <t>練</t>
    <rPh sb="0" eb="1">
      <t>ネ</t>
    </rPh>
    <phoneticPr fontId="24"/>
  </si>
  <si>
    <t>足   立   区</t>
    <rPh sb="0" eb="1">
      <t>アシ</t>
    </rPh>
    <rPh sb="4" eb="5">
      <t>リツ</t>
    </rPh>
    <rPh sb="8" eb="9">
      <t>ク</t>
    </rPh>
    <phoneticPr fontId="24"/>
  </si>
  <si>
    <t>足</t>
    <rPh sb="0" eb="1">
      <t>アシ</t>
    </rPh>
    <phoneticPr fontId="24"/>
  </si>
  <si>
    <t>葛   飾   区</t>
    <rPh sb="0" eb="1">
      <t>クズ</t>
    </rPh>
    <rPh sb="4" eb="5">
      <t>カザリ</t>
    </rPh>
    <rPh sb="8" eb="9">
      <t>ク</t>
    </rPh>
    <phoneticPr fontId="24"/>
  </si>
  <si>
    <t>葛</t>
    <rPh sb="0" eb="1">
      <t>カツ</t>
    </rPh>
    <phoneticPr fontId="24"/>
  </si>
  <si>
    <t>江 戸 川 区</t>
    <rPh sb="0" eb="1">
      <t>エ</t>
    </rPh>
    <rPh sb="2" eb="3">
      <t>ト</t>
    </rPh>
    <rPh sb="4" eb="5">
      <t>カワ</t>
    </rPh>
    <rPh sb="6" eb="7">
      <t>ク</t>
    </rPh>
    <phoneticPr fontId="24"/>
  </si>
  <si>
    <t>（単位：千円、％）</t>
    <rPh sb="1" eb="3">
      <t>タンイ</t>
    </rPh>
    <rPh sb="4" eb="6">
      <t>センエン</t>
    </rPh>
    <phoneticPr fontId="24"/>
  </si>
  <si>
    <t>調　定　額　内　訳</t>
    <rPh sb="0" eb="3">
      <t>チョウテイ</t>
    </rPh>
    <rPh sb="4" eb="5">
      <t>ガク</t>
    </rPh>
    <rPh sb="6" eb="9">
      <t>ウチワケ</t>
    </rPh>
    <phoneticPr fontId="24"/>
  </si>
  <si>
    <t>特 別 区 た ば こ 税</t>
    <rPh sb="0" eb="5">
      <t>トクベツク</t>
    </rPh>
    <rPh sb="12" eb="13">
      <t>ゼイ</t>
    </rPh>
    <phoneticPr fontId="24"/>
  </si>
  <si>
    <t>鉱　　産　　税</t>
    <rPh sb="0" eb="7">
      <t>コウサンゼイ</t>
    </rPh>
    <phoneticPr fontId="24"/>
  </si>
  <si>
    <t>法定外普通税</t>
    <rPh sb="0" eb="3">
      <t>ホウテイガイ</t>
    </rPh>
    <rPh sb="3" eb="5">
      <t>フツウ</t>
    </rPh>
    <rPh sb="5" eb="6">
      <t>ゼイ</t>
    </rPh>
    <phoneticPr fontId="24"/>
  </si>
  <si>
    <t>入　　　湯　　　税</t>
    <rPh sb="0" eb="9">
      <t>ニュウトウゼイ</t>
    </rPh>
    <phoneticPr fontId="24"/>
  </si>
  <si>
    <t>旧法による税</t>
    <rPh sb="0" eb="2">
      <t>キュウホウ</t>
    </rPh>
    <rPh sb="5" eb="6">
      <t>ゼイ</t>
    </rPh>
    <phoneticPr fontId="24"/>
  </si>
  <si>
    <t>合　　　　　　　　計</t>
    <rPh sb="0" eb="10">
      <t>ゴウケイ</t>
    </rPh>
    <phoneticPr fontId="24"/>
  </si>
  <si>
    <t>均等割（現年課税分）</t>
    <rPh sb="0" eb="2">
      <t>キントウ</t>
    </rPh>
    <rPh sb="2" eb="3">
      <t>ワリ</t>
    </rPh>
    <rPh sb="4" eb="6">
      <t>ゲンネン</t>
    </rPh>
    <rPh sb="6" eb="9">
      <t>カゼイブン</t>
    </rPh>
    <phoneticPr fontId="24"/>
  </si>
  <si>
    <t>所得割（現年課税分）</t>
    <rPh sb="0" eb="3">
      <t>ショトクワリ</t>
    </rPh>
    <rPh sb="4" eb="6">
      <t>ゲンネン</t>
    </rPh>
    <rPh sb="6" eb="9">
      <t>カゼイブン</t>
    </rPh>
    <phoneticPr fontId="24"/>
  </si>
  <si>
    <t>滞納繰越分</t>
    <rPh sb="0" eb="2">
      <t>タイノウ</t>
    </rPh>
    <rPh sb="2" eb="4">
      <t>クリコシ</t>
    </rPh>
    <rPh sb="4" eb="5">
      <t>ブン</t>
    </rPh>
    <phoneticPr fontId="24"/>
  </si>
  <si>
    <t>収入
歩合</t>
    <rPh sb="0" eb="2">
      <t>シュウニュウ</t>
    </rPh>
    <rPh sb="3" eb="5">
      <t>ブアイ</t>
    </rPh>
    <phoneticPr fontId="24"/>
  </si>
  <si>
    <t>区　　　　　　　　　　　　　　　　　　　分</t>
    <rPh sb="0" eb="21">
      <t>クブン</t>
    </rPh>
    <phoneticPr fontId="24"/>
  </si>
  <si>
    <t>納　税　義　務　者</t>
    <rPh sb="0" eb="3">
      <t>ノウゼイ</t>
    </rPh>
    <rPh sb="4" eb="7">
      <t>ギム</t>
    </rPh>
    <rPh sb="8" eb="9">
      <t>シャ</t>
    </rPh>
    <phoneticPr fontId="24"/>
  </si>
  <si>
    <t>課　税　客　体</t>
    <rPh sb="0" eb="3">
      <t>カゼイ</t>
    </rPh>
    <rPh sb="4" eb="7">
      <t>キャクタイ</t>
    </rPh>
    <phoneticPr fontId="24"/>
  </si>
  <si>
    <t>課　　税　　標　　準</t>
    <rPh sb="0" eb="4">
      <t>カゼイ</t>
    </rPh>
    <rPh sb="6" eb="10">
      <t>ヒョウジュン</t>
    </rPh>
    <phoneticPr fontId="24"/>
  </si>
  <si>
    <t>税　　　　　　　　　　率</t>
    <rPh sb="0" eb="12">
      <t>ゼイリツ</t>
    </rPh>
    <phoneticPr fontId="24"/>
  </si>
  <si>
    <t>賦課期日</t>
    <rPh sb="0" eb="2">
      <t>フカ</t>
    </rPh>
    <rPh sb="2" eb="4">
      <t>キジツ</t>
    </rPh>
    <phoneticPr fontId="24"/>
  </si>
  <si>
    <t>納　　　　　期</t>
    <rPh sb="0" eb="7">
      <t>ノウキ</t>
    </rPh>
    <phoneticPr fontId="24"/>
  </si>
  <si>
    <t>徴収方法</t>
    <rPh sb="0" eb="2">
      <t>チョウシュウ</t>
    </rPh>
    <rPh sb="2" eb="4">
      <t>ホウホウ</t>
    </rPh>
    <phoneticPr fontId="24"/>
  </si>
  <si>
    <t>○区内に住所を有する個人</t>
    <rPh sb="1" eb="3">
      <t>クナイ</t>
    </rPh>
    <rPh sb="4" eb="6">
      <t>ジュウショ</t>
    </rPh>
    <rPh sb="7" eb="8">
      <t>ユウ</t>
    </rPh>
    <rPh sb="10" eb="12">
      <t>コジン</t>
    </rPh>
    <phoneticPr fontId="24"/>
  </si>
  <si>
    <t>特別区民税</t>
    <rPh sb="0" eb="2">
      <t>トクベツ</t>
    </rPh>
    <rPh sb="2" eb="5">
      <t>クミンゼイ</t>
    </rPh>
    <phoneticPr fontId="24"/>
  </si>
  <si>
    <t>○原動機付自転車</t>
    <rPh sb="1" eb="5">
      <t>ゲンドウキツキ</t>
    </rPh>
    <rPh sb="5" eb="8">
      <t>ジテンシャ</t>
    </rPh>
    <phoneticPr fontId="24"/>
  </si>
  <si>
    <t>○軽自動車・小型特殊自動車</t>
    <rPh sb="1" eb="5">
      <t>ケイジドウシャ</t>
    </rPh>
    <rPh sb="6" eb="8">
      <t>コガタ</t>
    </rPh>
    <rPh sb="8" eb="10">
      <t>トクシュ</t>
    </rPh>
    <rPh sb="10" eb="13">
      <t>ジドウシャ</t>
    </rPh>
    <phoneticPr fontId="24"/>
  </si>
  <si>
    <t>（条例）</t>
    <rPh sb="1" eb="3">
      <t>ジョウレイ</t>
    </rPh>
    <phoneticPr fontId="24"/>
  </si>
  <si>
    <t>　　　　　貨物</t>
    <rPh sb="5" eb="7">
      <t>カモツ</t>
    </rPh>
    <phoneticPr fontId="24"/>
  </si>
  <si>
    <t>特別区税</t>
    <rPh sb="0" eb="3">
      <t>トクベツク</t>
    </rPh>
    <rPh sb="3" eb="4">
      <t>ゼイ</t>
    </rPh>
    <phoneticPr fontId="24"/>
  </si>
  <si>
    <t>○二輪の小型自動車</t>
    <rPh sb="1" eb="3">
      <t>ニリン</t>
    </rPh>
    <rPh sb="4" eb="6">
      <t>コガタ</t>
    </rPh>
    <rPh sb="6" eb="9">
      <t>ジドウシャ</t>
    </rPh>
    <phoneticPr fontId="24"/>
  </si>
  <si>
    <t>申告納付</t>
    <rPh sb="0" eb="2">
      <t>シンコク</t>
    </rPh>
    <rPh sb="2" eb="4">
      <t>ノウフ</t>
    </rPh>
    <phoneticPr fontId="24"/>
  </si>
  <si>
    <t>鉱産税</t>
    <rPh sb="0" eb="3">
      <t>コウサンゼイ</t>
    </rPh>
    <phoneticPr fontId="24"/>
  </si>
  <si>
    <t>市町村法定外普通税</t>
    <rPh sb="0" eb="3">
      <t>シチョウソン</t>
    </rPh>
    <rPh sb="3" eb="6">
      <t>ホウテイガイ</t>
    </rPh>
    <rPh sb="6" eb="9">
      <t>フツウゼイ</t>
    </rPh>
    <phoneticPr fontId="24"/>
  </si>
  <si>
    <t>入湯客</t>
    <rPh sb="0" eb="2">
      <t>ニュウトウ</t>
    </rPh>
    <rPh sb="2" eb="3">
      <t>キャク</t>
    </rPh>
    <phoneticPr fontId="24"/>
  </si>
  <si>
    <t>入湯税</t>
    <rPh sb="0" eb="2">
      <t>ニュウトウ</t>
    </rPh>
    <rPh sb="2" eb="3">
      <t>ゼイ</t>
    </rPh>
    <phoneticPr fontId="24"/>
  </si>
  <si>
    <t>水利地益税</t>
    <rPh sb="0" eb="2">
      <t>スイリ</t>
    </rPh>
    <rPh sb="2" eb="3">
      <t>チ</t>
    </rPh>
    <rPh sb="3" eb="5">
      <t>エキゼイ</t>
    </rPh>
    <phoneticPr fontId="24"/>
  </si>
  <si>
    <t>共同施設税</t>
    <rPh sb="0" eb="2">
      <t>キョウドウ</t>
    </rPh>
    <rPh sb="2" eb="4">
      <t>シセツ</t>
    </rPh>
    <rPh sb="4" eb="5">
      <t>ゼイ</t>
    </rPh>
    <phoneticPr fontId="24"/>
  </si>
  <si>
    <t>宅地開発税</t>
    <rPh sb="0" eb="2">
      <t>タクチ</t>
    </rPh>
    <rPh sb="2" eb="4">
      <t>カイハツ</t>
    </rPh>
    <rPh sb="4" eb="5">
      <t>ゼイ</t>
    </rPh>
    <phoneticPr fontId="24"/>
  </si>
  <si>
    <t>市町村法定外目的税</t>
    <rPh sb="0" eb="3">
      <t>シチョウソン</t>
    </rPh>
    <rPh sb="3" eb="6">
      <t>ホウテイガイ</t>
    </rPh>
    <rPh sb="6" eb="8">
      <t>モクテキ</t>
    </rPh>
    <rPh sb="8" eb="9">
      <t>フツウゼイ</t>
    </rPh>
    <phoneticPr fontId="24"/>
  </si>
  <si>
    <t>※１　平成16年6月1日から豊島区で狭小住戸集合住宅税が施行。</t>
    <rPh sb="3" eb="5">
      <t>ヘイセイ</t>
    </rPh>
    <rPh sb="7" eb="8">
      <t>ネン</t>
    </rPh>
    <rPh sb="9" eb="10">
      <t>ガツ</t>
    </rPh>
    <rPh sb="11" eb="12">
      <t>ニチ</t>
    </rPh>
    <rPh sb="14" eb="17">
      <t>トシマク</t>
    </rPh>
    <rPh sb="18" eb="20">
      <t>キョウショウ</t>
    </rPh>
    <rPh sb="20" eb="21">
      <t>ジュウ</t>
    </rPh>
    <rPh sb="21" eb="22">
      <t>ト</t>
    </rPh>
    <rPh sb="22" eb="24">
      <t>シュウゴウ</t>
    </rPh>
    <rPh sb="24" eb="26">
      <t>ジュウタク</t>
    </rPh>
    <rPh sb="26" eb="27">
      <t>ゼイ</t>
    </rPh>
    <rPh sb="28" eb="30">
      <t>セコウ</t>
    </rPh>
    <phoneticPr fontId="24"/>
  </si>
  <si>
    <t>○均等割</t>
    <rPh sb="1" eb="3">
      <t>キントウ</t>
    </rPh>
    <rPh sb="3" eb="4">
      <t>ワリ</t>
    </rPh>
    <phoneticPr fontId="24"/>
  </si>
  <si>
    <t>・普通徴収</t>
    <rPh sb="1" eb="3">
      <t>フツウ</t>
    </rPh>
    <rPh sb="3" eb="5">
      <t>チョウシュウ</t>
    </rPh>
    <phoneticPr fontId="24"/>
  </si>
  <si>
    <t>・給与特別徴収</t>
    <rPh sb="1" eb="3">
      <t>キュウヨ</t>
    </rPh>
    <rPh sb="3" eb="5">
      <t>トクベツ</t>
    </rPh>
    <rPh sb="5" eb="7">
      <t>チョウシュウ</t>
    </rPh>
    <phoneticPr fontId="24"/>
  </si>
  <si>
    <t>共同施設により特に利益を受ける者</t>
    <rPh sb="0" eb="2">
      <t>キョウドウ</t>
    </rPh>
    <rPh sb="2" eb="4">
      <t>シセツ</t>
    </rPh>
    <rPh sb="7" eb="8">
      <t>トク</t>
    </rPh>
    <rPh sb="9" eb="11">
      <t>リエキ</t>
    </rPh>
    <rPh sb="12" eb="13">
      <t>ウ</t>
    </rPh>
    <rPh sb="15" eb="16">
      <t>モノ</t>
    </rPh>
    <phoneticPr fontId="24"/>
  </si>
  <si>
    <t>※２　印の税目は、特別区においては課税されていない。</t>
    <rPh sb="9" eb="12">
      <t>トクベツク</t>
    </rPh>
    <phoneticPr fontId="24"/>
  </si>
  <si>
    <t>4月1日</t>
    <rPh sb="1" eb="2">
      <t>ガツ</t>
    </rPh>
    <rPh sb="3" eb="4">
      <t>ニチ</t>
    </rPh>
    <phoneticPr fontId="24"/>
  </si>
  <si>
    <t>○区内に事務所・事業所・家屋敷を</t>
    <rPh sb="1" eb="3">
      <t>クナイ</t>
    </rPh>
    <rPh sb="4" eb="7">
      <t>ジムショ</t>
    </rPh>
    <rPh sb="8" eb="11">
      <t>ジギョウショ</t>
    </rPh>
    <rPh sb="12" eb="13">
      <t>イエ</t>
    </rPh>
    <phoneticPr fontId="24"/>
  </si>
  <si>
    <t>　 を有しない者</t>
    <rPh sb="3" eb="4">
      <t>ユウ</t>
    </rPh>
    <rPh sb="7" eb="8">
      <t>モノ</t>
    </rPh>
    <phoneticPr fontId="24"/>
  </si>
  <si>
    <t>原動機付自転車・軽自動車・小型特</t>
    <rPh sb="0" eb="3">
      <t>ゲンドウキ</t>
    </rPh>
    <rPh sb="3" eb="4">
      <t>ツキ</t>
    </rPh>
    <rPh sb="4" eb="7">
      <t>ジテンシャ</t>
    </rPh>
    <rPh sb="8" eb="11">
      <t>ケイジドウシャ</t>
    </rPh>
    <phoneticPr fontId="24"/>
  </si>
  <si>
    <t>殊自動車・二輪の小型自動車の所</t>
    <rPh sb="0" eb="1">
      <t>コト</t>
    </rPh>
    <rPh sb="1" eb="4">
      <t>ジテンシャ</t>
    </rPh>
    <rPh sb="5" eb="7">
      <t>ニリン</t>
    </rPh>
    <phoneticPr fontId="24"/>
  </si>
  <si>
    <t>原動機付自転車・軽自動</t>
    <rPh sb="0" eb="3">
      <t>ゲンドウキ</t>
    </rPh>
    <rPh sb="3" eb="4">
      <t>ツキ</t>
    </rPh>
    <rPh sb="4" eb="7">
      <t>ジテンシャ</t>
    </rPh>
    <rPh sb="8" eb="9">
      <t>ケイジドウシャ</t>
    </rPh>
    <phoneticPr fontId="24"/>
  </si>
  <si>
    <t>車・小型特殊自動車・二</t>
    <rPh sb="0" eb="1">
      <t>シャ</t>
    </rPh>
    <rPh sb="2" eb="4">
      <t>コガタ</t>
    </rPh>
    <rPh sb="4" eb="6">
      <t>トクシュ</t>
    </rPh>
    <rPh sb="6" eb="7">
      <t>ジテンシャ</t>
    </rPh>
    <phoneticPr fontId="24"/>
  </si>
  <si>
    <t>輪の小型自動車</t>
    <rPh sb="0" eb="1">
      <t>ワ</t>
    </rPh>
    <rPh sb="2" eb="4">
      <t>コガタ</t>
    </rPh>
    <rPh sb="4" eb="5">
      <t>ジ</t>
    </rPh>
    <phoneticPr fontId="24"/>
  </si>
  <si>
    <t>　 有する個人で、当該区内に住所</t>
    <rPh sb="2" eb="3">
      <t>ユウ</t>
    </rPh>
    <rPh sb="5" eb="7">
      <t>コジン</t>
    </rPh>
    <rPh sb="9" eb="11">
      <t>トウガイ</t>
    </rPh>
    <phoneticPr fontId="24"/>
  </si>
  <si>
    <t>均等割　3,500円</t>
    <rPh sb="0" eb="2">
      <t>キントウ</t>
    </rPh>
    <rPh sb="2" eb="3">
      <t>ワリ</t>
    </rPh>
    <rPh sb="9" eb="10">
      <t>エン</t>
    </rPh>
    <phoneticPr fontId="24"/>
  </si>
  <si>
    <t>検算用</t>
    <rPh sb="0" eb="2">
      <t>ケンザン</t>
    </rPh>
    <rPh sb="2" eb="3">
      <t>ヨウ</t>
    </rPh>
    <phoneticPr fontId="24"/>
  </si>
  <si>
    <t>　　　　　 ：（営業） 5,500円（6,900円）</t>
    <rPh sb="8" eb="10">
      <t>エイギョウ</t>
    </rPh>
    <rPh sb="17" eb="18">
      <t>エン</t>
    </rPh>
    <rPh sb="24" eb="25">
      <t>エン</t>
    </rPh>
    <phoneticPr fontId="24"/>
  </si>
  <si>
    <t>　　　　　 ：（自家） 7,200円（10,800円）</t>
    <rPh sb="8" eb="10">
      <t>ジカ</t>
    </rPh>
    <rPh sb="17" eb="18">
      <t>エン</t>
    </rPh>
    <rPh sb="25" eb="26">
      <t>エン</t>
    </rPh>
    <phoneticPr fontId="24"/>
  </si>
  <si>
    <t>　　　　　 ：（営業） 3,000円（3,800円）</t>
    <rPh sb="8" eb="10">
      <t>エイギョウ</t>
    </rPh>
    <rPh sb="17" eb="18">
      <t>エン</t>
    </rPh>
    <rPh sb="24" eb="25">
      <t>エン</t>
    </rPh>
    <phoneticPr fontId="24"/>
  </si>
  <si>
    <t>　　　　　 ：（自家） 4,000円（5,000円）</t>
    <rPh sb="8" eb="10">
      <t>ジカ</t>
    </rPh>
    <rPh sb="17" eb="18">
      <t>エン</t>
    </rPh>
    <rPh sb="24" eb="25">
      <t>エン</t>
    </rPh>
    <phoneticPr fontId="24"/>
  </si>
  <si>
    <t xml:space="preserve">    民　　税　　内　　訳</t>
    <phoneticPr fontId="24"/>
  </si>
  <si>
    <t>％</t>
    <phoneticPr fontId="24"/>
  </si>
  <si>
    <t>○所得割　</t>
    <phoneticPr fontId="24"/>
  </si>
  <si>
    <t>　6・8・10・1月（条例）</t>
    <phoneticPr fontId="24"/>
  </si>
  <si>
    <t>　6月～翌年5月の翌月10日</t>
    <phoneticPr fontId="24"/>
  </si>
  <si>
    <t>・年金特別徴収</t>
    <phoneticPr fontId="24"/>
  </si>
  <si>
    <t>　(本徴収)</t>
    <phoneticPr fontId="24"/>
  </si>
  <si>
    <t>　10・12・2月の翌月10日</t>
    <phoneticPr fontId="24"/>
  </si>
  <si>
    <t>　（仮徴収）</t>
    <phoneticPr fontId="24"/>
  </si>
  <si>
    <t>有者</t>
    <phoneticPr fontId="24"/>
  </si>
  <si>
    <t>1/100</t>
    <phoneticPr fontId="24"/>
  </si>
  <si>
    <t>※１</t>
    <phoneticPr fontId="24"/>
  </si>
  <si>
    <t>※２</t>
    <phoneticPr fontId="24"/>
  </si>
  <si>
    <t>（条例）</t>
    <phoneticPr fontId="24"/>
  </si>
  <si>
    <t>　 雪上車：3,600円</t>
    <rPh sb="2" eb="5">
      <t>セツジョウシャ</t>
    </rPh>
    <rPh sb="11" eb="12">
      <t>エン</t>
    </rPh>
    <phoneticPr fontId="24"/>
  </si>
  <si>
    <t>　 農耕作業用：2,400円</t>
    <rPh sb="2" eb="4">
      <t>ノウコウ</t>
    </rPh>
    <rPh sb="4" eb="7">
      <t>サギョウヨウ</t>
    </rPh>
    <rPh sb="13" eb="14">
      <t>エン</t>
    </rPh>
    <phoneticPr fontId="24"/>
  </si>
  <si>
    <t>　　　　　　　　　 6,000円</t>
    <rPh sb="15" eb="16">
      <t>エン</t>
    </rPh>
    <phoneticPr fontId="24"/>
  </si>
  <si>
    <t>　 特殊作業用：5,900円</t>
    <rPh sb="2" eb="4">
      <t>トクシュ</t>
    </rPh>
    <rPh sb="4" eb="7">
      <t>サギョウヨウ</t>
    </rPh>
    <rPh sb="13" eb="14">
      <t>エン</t>
    </rPh>
    <phoneticPr fontId="24"/>
  </si>
  <si>
    <t>　　　(2,000円・2,400円 3,700円)</t>
    <rPh sb="9" eb="10">
      <t>エン</t>
    </rPh>
    <rPh sb="16" eb="17">
      <t>エン</t>
    </rPh>
    <phoneticPr fontId="24"/>
  </si>
  <si>
    <t>　4・6・8月の翌月10日</t>
  </si>
  <si>
    <t>②土地の譲渡等に係る事業所得等の金額</t>
    <phoneticPr fontId="24"/>
  </si>
  <si>
    <t>③土地・建物等の譲渡所得の金額</t>
    <phoneticPr fontId="24"/>
  </si>
  <si>
    <t>④一般・上場株式等に係る譲渡所得等の金額</t>
    <phoneticPr fontId="24"/>
  </si>
  <si>
    <t>⑤一定の上場株式等に係る配当所得等の金額</t>
    <phoneticPr fontId="24"/>
  </si>
  <si>
    <t>①前年の所得について算定した総所得、退職</t>
    <rPh sb="18" eb="20">
      <t>タイショク</t>
    </rPh>
    <phoneticPr fontId="24"/>
  </si>
  <si>
    <t>　所得（⑦に掲げるものを除く）及び山林所得</t>
    <rPh sb="17" eb="19">
      <t>サンリン</t>
    </rPh>
    <rPh sb="19" eb="21">
      <t>ショトク</t>
    </rPh>
    <phoneticPr fontId="24"/>
  </si>
  <si>
    <t>　の金額</t>
    <phoneticPr fontId="24"/>
  </si>
  <si>
    <t>⑥先物取引に係る雑所得等の金額</t>
    <phoneticPr fontId="24"/>
  </si>
  <si>
    <t>⑦その年中の退職所得の金額（分離課税）</t>
    <rPh sb="14" eb="16">
      <t>ブンリ</t>
    </rPh>
    <rPh sb="16" eb="18">
      <t>カゼイ</t>
    </rPh>
    <phoneticPr fontId="24"/>
  </si>
  <si>
    <t>②7.2／100</t>
    <phoneticPr fontId="24"/>
  </si>
  <si>
    <t>③３／100(長期)、5.4／100(短期)</t>
    <phoneticPr fontId="24"/>
  </si>
  <si>
    <t>④３／100</t>
    <phoneticPr fontId="24"/>
  </si>
  <si>
    <t>⑤３／100</t>
    <phoneticPr fontId="24"/>
  </si>
  <si>
    <t>⑥３／100</t>
    <phoneticPr fontId="24"/>
  </si>
  <si>
    <t>⑦６／100</t>
    <phoneticPr fontId="24"/>
  </si>
  <si>
    <t>・分離課税に係る所得割</t>
    <rPh sb="1" eb="3">
      <t>ブンリ</t>
    </rPh>
    <rPh sb="3" eb="5">
      <t>カゼイ</t>
    </rPh>
    <rPh sb="6" eb="7">
      <t>カカ</t>
    </rPh>
    <rPh sb="8" eb="10">
      <t>ショトク</t>
    </rPh>
    <rPh sb="10" eb="11">
      <t>ワリ</t>
    </rPh>
    <phoneticPr fontId="24"/>
  </si>
  <si>
    <t>１台ごとに定める税率</t>
    <rPh sb="1" eb="2">
      <t>ダイ</t>
    </rPh>
    <rPh sb="5" eb="6">
      <t>サダ</t>
    </rPh>
    <rPh sb="8" eb="9">
      <t>ゼイ</t>
    </rPh>
    <rPh sb="9" eb="10">
      <t>リツ</t>
    </rPh>
    <phoneticPr fontId="24"/>
  </si>
  <si>
    <t>課税客体の車種・排気量等の区分により</t>
    <rPh sb="0" eb="2">
      <t>カゼイ</t>
    </rPh>
    <rPh sb="2" eb="4">
      <t>キャクタイ</t>
    </rPh>
    <rPh sb="5" eb="7">
      <t>シャシュ</t>
    </rPh>
    <rPh sb="8" eb="11">
      <t>ハイキリョウ</t>
    </rPh>
    <rPh sb="11" eb="12">
      <t>トウ</t>
    </rPh>
    <phoneticPr fontId="24"/>
  </si>
  <si>
    <t>製造たばこ</t>
    <rPh sb="0" eb="2">
      <t>セイゾウ</t>
    </rPh>
    <phoneticPr fontId="24"/>
  </si>
  <si>
    <t>軽　自　動　車　税
環  境  性  能  割</t>
    <rPh sb="0" eb="7">
      <t>ケイジドウシャ</t>
    </rPh>
    <rPh sb="8" eb="9">
      <t>ゼイ</t>
    </rPh>
    <rPh sb="10" eb="11">
      <t>カン</t>
    </rPh>
    <rPh sb="13" eb="14">
      <t>サカイ</t>
    </rPh>
    <rPh sb="16" eb="17">
      <t>セイ</t>
    </rPh>
    <rPh sb="19" eb="20">
      <t>ノウ</t>
    </rPh>
    <rPh sb="22" eb="23">
      <t>ワリ</t>
    </rPh>
    <phoneticPr fontId="24"/>
  </si>
  <si>
    <t>調 定 額</t>
    <rPh sb="0" eb="1">
      <t>チョウ</t>
    </rPh>
    <rPh sb="2" eb="3">
      <t>サダム</t>
    </rPh>
    <rPh sb="4" eb="5">
      <t>ガク</t>
    </rPh>
    <phoneticPr fontId="24"/>
  </si>
  <si>
    <t>収 入 額</t>
    <rPh sb="0" eb="1">
      <t>オサム</t>
    </rPh>
    <rPh sb="2" eb="3">
      <t>イ</t>
    </rPh>
    <rPh sb="4" eb="5">
      <t>ガク</t>
    </rPh>
    <phoneticPr fontId="24"/>
  </si>
  <si>
    <t>軽　自　動　車　税
（ ～ R 1 . 9 . 3 0 ）</t>
    <rPh sb="0" eb="7">
      <t>ケイジドウシャ</t>
    </rPh>
    <rPh sb="8" eb="9">
      <t>ゼイ</t>
    </rPh>
    <phoneticPr fontId="24"/>
  </si>
  <si>
    <t>※ 軽自動車税（～R1.9.30）は、平成28年改正前の地方税法に規定する軽自動車税</t>
    <rPh sb="2" eb="6">
      <t>ケイジドウシャ</t>
    </rPh>
    <rPh sb="6" eb="7">
      <t>ゼイ</t>
    </rPh>
    <rPh sb="19" eb="21">
      <t>ヘイセイ</t>
    </rPh>
    <rPh sb="23" eb="24">
      <t>ネン</t>
    </rPh>
    <rPh sb="24" eb="27">
      <t>カイセイマエ</t>
    </rPh>
    <rPh sb="28" eb="31">
      <t>チホウゼイ</t>
    </rPh>
    <rPh sb="31" eb="32">
      <t>ホウ</t>
    </rPh>
    <rPh sb="33" eb="35">
      <t>キテイ</t>
    </rPh>
    <rPh sb="37" eb="41">
      <t>ケイジドウシャ</t>
    </rPh>
    <rPh sb="41" eb="42">
      <t>ゼイ</t>
    </rPh>
    <phoneticPr fontId="24"/>
  </si>
  <si>
    <t>普通徴収</t>
    <phoneticPr fontId="24"/>
  </si>
  <si>
    <t>特別徴収</t>
    <phoneticPr fontId="24"/>
  </si>
  <si>
    <t>所得割</t>
    <phoneticPr fontId="24"/>
  </si>
  <si>
    <t>①６/100（標準税率）</t>
    <phoneticPr fontId="24"/>
  </si>
  <si>
    <t>三輪以上の軽自動車の取得者</t>
    <phoneticPr fontId="24"/>
  </si>
  <si>
    <t>三輪以上の軽自動車</t>
    <phoneticPr fontId="24"/>
  </si>
  <si>
    <t>1月1日
（⑦：なし）</t>
    <rPh sb="1" eb="2">
      <t>ガツ</t>
    </rPh>
    <rPh sb="3" eb="4">
      <t>ニチ</t>
    </rPh>
    <phoneticPr fontId="24"/>
  </si>
  <si>
    <t>　徴収日の属する月の翌月10日</t>
    <phoneticPr fontId="24"/>
  </si>
  <si>
    <t>申告納付</t>
    <phoneticPr fontId="24"/>
  </si>
  <si>
    <t>（証紙徴収）</t>
    <phoneticPr fontId="24"/>
  </si>
  <si>
    <t xml:space="preserve"> 当該車両番号の指定の時</t>
    <phoneticPr fontId="24"/>
  </si>
  <si>
    <t>軽自動車税環境性能割</t>
    <rPh sb="0" eb="5">
      <t>ケイジドウシャゼイ</t>
    </rPh>
    <rPh sb="5" eb="10">
      <t>カンキョウセイノウワリ</t>
    </rPh>
    <phoneticPr fontId="24"/>
  </si>
  <si>
    <t xml:space="preserve"> 以上の軽自動車</t>
    <phoneticPr fontId="24"/>
  </si>
  <si>
    <t>・車両番号の指定を受ける三輪</t>
    <phoneticPr fontId="24"/>
  </si>
  <si>
    <t>要する価額</t>
    <phoneticPr fontId="24"/>
  </si>
  <si>
    <t>三輪以上の軽自動車の取得のために通常</t>
    <phoneticPr fontId="24"/>
  </si>
  <si>
    <t>応じて、（非課税、）1/100又は2/100</t>
    <rPh sb="5" eb="8">
      <t>ヒカゼイ</t>
    </rPh>
    <rPh sb="15" eb="16">
      <t>マタ</t>
    </rPh>
    <phoneticPr fontId="24"/>
  </si>
  <si>
    <t>環境負荷軽減（燃費基準値達成度等）に</t>
    <phoneticPr fontId="24"/>
  </si>
  <si>
    <t>　　に最初の新規検査を受けた車両の</t>
    <phoneticPr fontId="24"/>
  </si>
  <si>
    <t>　（括弧書きは、平成27年4月1日以降</t>
    <rPh sb="2" eb="4">
      <t>カッコ</t>
    </rPh>
    <rPh sb="4" eb="5">
      <t>カ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イコウ</t>
    </rPh>
    <phoneticPr fontId="24"/>
  </si>
  <si>
    <t>　　税率）</t>
    <phoneticPr fontId="24"/>
  </si>
  <si>
    <t>軽自動車税種別割</t>
    <rPh sb="0" eb="5">
      <t>ケイジドウシャゼイ</t>
    </rPh>
    <rPh sb="5" eb="7">
      <t>シュベツ</t>
    </rPh>
    <rPh sb="7" eb="8">
      <t>ワリ</t>
    </rPh>
    <phoneticPr fontId="24"/>
  </si>
  <si>
    <t>当月分を翌月末日まで</t>
    <phoneticPr fontId="24"/>
  </si>
  <si>
    <t>5,692円／千本</t>
    <phoneticPr fontId="24"/>
  </si>
  <si>
    <t>売渡し等に係る製造たばこの本数</t>
    <phoneticPr fontId="24"/>
  </si>
  <si>
    <t>製造たばこの製造者、特定販売業</t>
    <rPh sb="0" eb="2">
      <t>セイゾウ</t>
    </rPh>
    <rPh sb="6" eb="8">
      <t>セイゾウ</t>
    </rPh>
    <rPh sb="8" eb="9">
      <t>シャ</t>
    </rPh>
    <rPh sb="10" eb="12">
      <t>トクテイ</t>
    </rPh>
    <rPh sb="12" eb="14">
      <t>ハンバイ</t>
    </rPh>
    <phoneticPr fontId="24"/>
  </si>
  <si>
    <t>者又は卸売販売業者</t>
    <phoneticPr fontId="24"/>
  </si>
  <si>
    <t>特別区たばこ税</t>
    <phoneticPr fontId="24"/>
  </si>
  <si>
    <t>（令和２年10月１日以降：6,122円／千本）</t>
    <rPh sb="1" eb="2">
      <t>レイ</t>
    </rPh>
    <rPh sb="2" eb="3">
      <t>ワ</t>
    </rPh>
    <rPh sb="4" eb="5">
      <t>ネン</t>
    </rPh>
    <rPh sb="7" eb="8">
      <t>ツキ</t>
    </rPh>
    <rPh sb="9" eb="10">
      <t>ニチ</t>
    </rPh>
    <rPh sb="10" eb="12">
      <t>イコウ</t>
    </rPh>
    <phoneticPr fontId="24"/>
  </si>
  <si>
    <t>鉱業者</t>
    <phoneticPr fontId="24"/>
  </si>
  <si>
    <t>鉱物の掘採の事業</t>
    <phoneticPr fontId="24"/>
  </si>
  <si>
    <t>鉱物の価格</t>
    <phoneticPr fontId="24"/>
  </si>
  <si>
    <t>（一月に掘採した価格が200万円以下</t>
    <rPh sb="16" eb="18">
      <t>イカ</t>
    </rPh>
    <phoneticPr fontId="24"/>
  </si>
  <si>
    <t>　の場合は 0.7/100）</t>
    <phoneticPr fontId="24"/>
  </si>
  <si>
    <t>毎月（条例）</t>
    <phoneticPr fontId="24"/>
  </si>
  <si>
    <t>鉱泉浴場における入湯</t>
    <phoneticPr fontId="24"/>
  </si>
  <si>
    <t>入湯日数</t>
    <phoneticPr fontId="24"/>
  </si>
  <si>
    <t>標準税率１人１日　 150円</t>
    <phoneticPr fontId="24"/>
  </si>
  <si>
    <t>者及び使用者</t>
    <phoneticPr fontId="24"/>
  </si>
  <si>
    <t>利益を受ける土地又は家屋の所有</t>
    <phoneticPr fontId="24"/>
  </si>
  <si>
    <t>水利に関する事業等によ</t>
    <rPh sb="0" eb="2">
      <t>スイリ</t>
    </rPh>
    <rPh sb="3" eb="4">
      <t>カン</t>
    </rPh>
    <rPh sb="6" eb="8">
      <t>ジギョウ</t>
    </rPh>
    <rPh sb="8" eb="9">
      <t>トウ</t>
    </rPh>
    <phoneticPr fontId="24"/>
  </si>
  <si>
    <t>り特に利益を受ける土地</t>
    <phoneticPr fontId="24"/>
  </si>
  <si>
    <t>又は家屋</t>
    <phoneticPr fontId="24"/>
  </si>
  <si>
    <t>土地又は家屋の価格又は面積</t>
    <phoneticPr fontId="24"/>
  </si>
  <si>
    <t>条例に定める区域内で権原により</t>
    <rPh sb="0" eb="2">
      <t>ジョウレイ</t>
    </rPh>
    <rPh sb="3" eb="4">
      <t>サダ</t>
    </rPh>
    <rPh sb="6" eb="9">
      <t>クイキナイ</t>
    </rPh>
    <rPh sb="10" eb="12">
      <t>ケンゲン</t>
    </rPh>
    <phoneticPr fontId="24"/>
  </si>
  <si>
    <t>宅地開発を行う者</t>
    <phoneticPr fontId="24"/>
  </si>
  <si>
    <t>宅地開発</t>
    <phoneticPr fontId="24"/>
  </si>
  <si>
    <t>宅地の面積</t>
    <phoneticPr fontId="24"/>
  </si>
  <si>
    <t>普通税</t>
    <phoneticPr fontId="24"/>
  </si>
  <si>
    <t>目的税</t>
    <rPh sb="0" eb="3">
      <t>モクテキゼイ</t>
    </rPh>
    <phoneticPr fontId="24"/>
  </si>
  <si>
    <t>（普通徴収）</t>
    <rPh sb="1" eb="3">
      <t>フツウ</t>
    </rPh>
    <rPh sb="3" eb="5">
      <t>チョウシュウ</t>
    </rPh>
    <phoneticPr fontId="24"/>
  </si>
  <si>
    <t>5月31日まで（条例）</t>
    <rPh sb="1" eb="2">
      <t>ガツ</t>
    </rPh>
    <rPh sb="4" eb="5">
      <t>ニチ</t>
    </rPh>
    <rPh sb="8" eb="10">
      <t>ジョウレイ</t>
    </rPh>
    <phoneticPr fontId="24"/>
  </si>
  <si>
    <t>＊　東日本大震災からの復興のため、平成26年度から令和5年度まで均等割標準税率が500円引き上げられている。</t>
    <rPh sb="2" eb="3">
      <t>ヒガシ</t>
    </rPh>
    <rPh sb="3" eb="5">
      <t>ニホン</t>
    </rPh>
    <rPh sb="5" eb="8">
      <t>ダイシンサイ</t>
    </rPh>
    <rPh sb="11" eb="13">
      <t>フッコウ</t>
    </rPh>
    <rPh sb="17" eb="19">
      <t>ヘイセイ</t>
    </rPh>
    <rPh sb="21" eb="22">
      <t>ネン</t>
    </rPh>
    <rPh sb="22" eb="23">
      <t>ド</t>
    </rPh>
    <rPh sb="25" eb="26">
      <t>レイ</t>
    </rPh>
    <rPh sb="26" eb="27">
      <t>ワ</t>
    </rPh>
    <rPh sb="28" eb="30">
      <t>ネンド</t>
    </rPh>
    <rPh sb="32" eb="34">
      <t>キントウ</t>
    </rPh>
    <rPh sb="34" eb="35">
      <t>ワリ</t>
    </rPh>
    <rPh sb="35" eb="37">
      <t>ヒョウジュン</t>
    </rPh>
    <rPh sb="37" eb="39">
      <t>ゼイリツ</t>
    </rPh>
    <rPh sb="43" eb="44">
      <t>エン</t>
    </rPh>
    <rPh sb="44" eb="45">
      <t>ヒ</t>
    </rPh>
    <rPh sb="46" eb="47">
      <t>ア</t>
    </rPh>
    <phoneticPr fontId="24"/>
  </si>
  <si>
    <t>＊　国民健康保険制度については、すべての特別区において国民健康保険料方式を採用しており、
 　　国民健康保険税方式は採用していない。</t>
    <rPh sb="2" eb="4">
      <t>コクミン</t>
    </rPh>
    <rPh sb="4" eb="6">
      <t>ケンコウ</t>
    </rPh>
    <rPh sb="6" eb="8">
      <t>ホケン</t>
    </rPh>
    <rPh sb="8" eb="10">
      <t>セイド</t>
    </rPh>
    <rPh sb="20" eb="23">
      <t>トクベツク</t>
    </rPh>
    <rPh sb="27" eb="29">
      <t>コクミン</t>
    </rPh>
    <rPh sb="29" eb="31">
      <t>ケンコウ</t>
    </rPh>
    <rPh sb="31" eb="33">
      <t>ホケン</t>
    </rPh>
    <rPh sb="33" eb="34">
      <t>リョウ</t>
    </rPh>
    <rPh sb="34" eb="36">
      <t>ホウシキ</t>
    </rPh>
    <rPh sb="37" eb="39">
      <t>サイヨウ</t>
    </rPh>
    <phoneticPr fontId="24"/>
  </si>
  <si>
    <t>　ア　令和元年度特別区税徴収実績調</t>
    <rPh sb="3" eb="5">
      <t>レイワ</t>
    </rPh>
    <rPh sb="5" eb="7">
      <t>ガンネン</t>
    </rPh>
    <rPh sb="7" eb="8">
      <t>ド</t>
    </rPh>
    <rPh sb="8" eb="11">
      <t>トクベツク</t>
    </rPh>
    <rPh sb="11" eb="12">
      <t>ゼイ</t>
    </rPh>
    <rPh sb="12" eb="14">
      <t>チョウシュウ</t>
    </rPh>
    <rPh sb="14" eb="16">
      <t>ジッセキ</t>
    </rPh>
    <rPh sb="16" eb="17">
      <t>シラ</t>
    </rPh>
    <phoneticPr fontId="24"/>
  </si>
  <si>
    <t>令和２年４月１日現在</t>
    <rPh sb="0" eb="2">
      <t>レイワ</t>
    </rPh>
    <phoneticPr fontId="24"/>
  </si>
  <si>
    <t>北         区</t>
    <rPh sb="0" eb="1">
      <t>キタ</t>
    </rPh>
    <rPh sb="10" eb="11">
      <t>ク</t>
    </rPh>
    <phoneticPr fontId="24"/>
  </si>
  <si>
    <t>　イ　令和２年度特別区税の税率等</t>
    <rPh sb="3" eb="4">
      <t>レイ</t>
    </rPh>
    <rPh sb="4" eb="5">
      <t>ワ</t>
    </rPh>
    <rPh sb="6" eb="8">
      <t>ネンド</t>
    </rPh>
    <rPh sb="7" eb="8">
      <t>ガンネン</t>
    </rPh>
    <rPh sb="8" eb="11">
      <t>トクベツク</t>
    </rPh>
    <rPh sb="11" eb="12">
      <t>ゼイ</t>
    </rPh>
    <rPh sb="13" eb="15">
      <t>ゼイリツ</t>
    </rPh>
    <rPh sb="15" eb="16">
      <t>トウ</t>
    </rPh>
    <phoneticPr fontId="24"/>
  </si>
  <si>
    <t>　 二輪：3,600円</t>
    <rPh sb="2" eb="3">
      <t>2</t>
    </rPh>
    <rPh sb="3" eb="4">
      <t>リン</t>
    </rPh>
    <rPh sb="10" eb="11">
      <t>エン</t>
    </rPh>
    <phoneticPr fontId="24"/>
  </si>
  <si>
    <t>　 三輪：3,100円（3,900円）</t>
    <rPh sb="2" eb="3">
      <t>3</t>
    </rPh>
    <rPh sb="3" eb="4">
      <t>リン</t>
    </rPh>
    <rPh sb="10" eb="11">
      <t>エン</t>
    </rPh>
    <rPh sb="17" eb="18">
      <t>エン</t>
    </rPh>
    <phoneticPr fontId="24"/>
  </si>
  <si>
    <t>　 四輪：乗用</t>
    <rPh sb="2" eb="3">
      <t>4</t>
    </rPh>
    <rPh sb="3" eb="4">
      <t>リン</t>
    </rPh>
    <rPh sb="5" eb="7">
      <t>ジョウヨウ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</si>
</sst>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_ ;[Red]\-#,##0\ "/>
    <numFmt numFmtId="178" formatCode="#,##0.0_ ;[Red]\-#,##0.0\ "/>
  </numFmts>
  <fonts count="29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8" fillId="0" borderId="0"/>
    <xf numFmtId="0" fontId="9" fillId="0" borderId="0">
      <alignment vertical="center"/>
    </xf>
    <xf numFmtId="0" fontId="22" fillId="0" borderId="0"/>
    <xf numFmtId="0" fontId="23" fillId="4" borderId="0" applyNumberFormat="0" applyBorder="0" applyAlignment="0" applyProtection="0">
      <alignment vertical="center"/>
    </xf>
  </cellStyleXfs>
  <cellXfs count="146">
    <xf numFmtId="0" fontId="0" fillId="0" borderId="0" xfId="0"/>
    <xf numFmtId="0" fontId="25" fillId="0" borderId="0" xfId="0" applyFont="1" applyFill="1" applyAlignment="1">
      <alignment vertical="center"/>
    </xf>
    <xf numFmtId="38" fontId="25" fillId="0" borderId="0" xfId="38" applyFont="1" applyFill="1" applyAlignment="1">
      <alignment vertical="center"/>
    </xf>
    <xf numFmtId="0" fontId="25" fillId="0" borderId="12" xfId="0" applyFont="1" applyFill="1" applyBorder="1" applyAlignment="1">
      <alignment horizontal="distributed" vertical="center" indent="1"/>
    </xf>
    <xf numFmtId="0" fontId="25" fillId="0" borderId="13" xfId="0" applyFont="1" applyFill="1" applyBorder="1" applyAlignment="1">
      <alignment horizontal="distributed" vertical="center" indent="1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distributed" vertical="center" indent="1"/>
    </xf>
    <xf numFmtId="0" fontId="25" fillId="0" borderId="15" xfId="0" applyFont="1" applyFill="1" applyBorder="1" applyAlignment="1">
      <alignment horizontal="right" vertical="center"/>
    </xf>
    <xf numFmtId="38" fontId="26" fillId="0" borderId="16" xfId="38" applyFont="1" applyFill="1" applyBorder="1" applyAlignment="1">
      <alignment vertical="center"/>
    </xf>
    <xf numFmtId="0" fontId="25" fillId="0" borderId="17" xfId="0" applyFont="1" applyFill="1" applyBorder="1" applyAlignment="1">
      <alignment horizontal="right" vertical="center"/>
    </xf>
    <xf numFmtId="38" fontId="26" fillId="0" borderId="18" xfId="38" applyFont="1" applyFill="1" applyBorder="1" applyAlignment="1">
      <alignment vertical="center"/>
    </xf>
    <xf numFmtId="0" fontId="26" fillId="0" borderId="12" xfId="0" applyFont="1" applyFill="1" applyBorder="1" applyAlignment="1">
      <alignment horizontal="distributed" vertical="center" indent="1"/>
    </xf>
    <xf numFmtId="177" fontId="26" fillId="0" borderId="17" xfId="0" applyNumberFormat="1" applyFont="1" applyFill="1" applyBorder="1" applyAlignment="1">
      <alignment vertical="center"/>
    </xf>
    <xf numFmtId="178" fontId="26" fillId="0" borderId="17" xfId="38" applyNumberFormat="1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38" fontId="26" fillId="0" borderId="0" xfId="38" applyFont="1" applyFill="1" applyAlignment="1">
      <alignment vertical="center"/>
    </xf>
    <xf numFmtId="38" fontId="26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5" fillId="0" borderId="19" xfId="0" applyFont="1" applyFill="1" applyBorder="1" applyAlignment="1">
      <alignment horizontal="center" vertical="center"/>
    </xf>
    <xf numFmtId="177" fontId="25" fillId="0" borderId="20" xfId="0" applyNumberFormat="1" applyFont="1" applyFill="1" applyBorder="1" applyAlignment="1">
      <alignment vertical="center"/>
    </xf>
    <xf numFmtId="178" fontId="25" fillId="0" borderId="20" xfId="38" applyNumberFormat="1" applyFont="1" applyFill="1" applyBorder="1" applyAlignment="1">
      <alignment vertical="center"/>
    </xf>
    <xf numFmtId="0" fontId="25" fillId="0" borderId="21" xfId="48" applyFont="1" applyFill="1" applyBorder="1" applyAlignment="1">
      <alignment horizontal="center" vertical="center"/>
    </xf>
    <xf numFmtId="38" fontId="25" fillId="0" borderId="0" xfId="0" applyNumberFormat="1" applyFont="1" applyFill="1" applyAlignment="1">
      <alignment vertical="center"/>
    </xf>
    <xf numFmtId="0" fontId="25" fillId="0" borderId="12" xfId="0" applyFont="1" applyFill="1" applyBorder="1" applyAlignment="1">
      <alignment horizontal="center" vertical="center"/>
    </xf>
    <xf numFmtId="177" fontId="25" fillId="0" borderId="17" xfId="0" applyNumberFormat="1" applyFont="1" applyFill="1" applyBorder="1" applyAlignment="1">
      <alignment vertical="center"/>
    </xf>
    <xf numFmtId="178" fontId="25" fillId="0" borderId="17" xfId="38" applyNumberFormat="1" applyFont="1" applyFill="1" applyBorder="1" applyAlignment="1">
      <alignment vertical="center"/>
    </xf>
    <xf numFmtId="0" fontId="25" fillId="0" borderId="22" xfId="48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177" fontId="25" fillId="0" borderId="24" xfId="0" applyNumberFormat="1" applyFont="1" applyFill="1" applyBorder="1" applyAlignment="1">
      <alignment vertical="center"/>
    </xf>
    <xf numFmtId="178" fontId="25" fillId="0" borderId="24" xfId="38" applyNumberFormat="1" applyFont="1" applyFill="1" applyBorder="1" applyAlignment="1">
      <alignment vertical="center"/>
    </xf>
    <xf numFmtId="0" fontId="25" fillId="0" borderId="25" xfId="48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177" fontId="25" fillId="0" borderId="27" xfId="0" applyNumberFormat="1" applyFont="1" applyFill="1" applyBorder="1" applyAlignment="1">
      <alignment vertical="center"/>
    </xf>
    <xf numFmtId="178" fontId="25" fillId="0" borderId="27" xfId="38" applyNumberFormat="1" applyFont="1" applyFill="1" applyBorder="1" applyAlignment="1">
      <alignment vertical="center"/>
    </xf>
    <xf numFmtId="0" fontId="25" fillId="0" borderId="28" xfId="48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25" fillId="0" borderId="13" xfId="0" applyFont="1" applyFill="1" applyBorder="1" applyAlignment="1">
      <alignment horizontal="distributed" vertical="center"/>
    </xf>
    <xf numFmtId="178" fontId="26" fillId="0" borderId="17" xfId="0" applyNumberFormat="1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34" xfId="0" applyFont="1" applyFill="1" applyBorder="1" applyAlignment="1">
      <alignment vertical="center"/>
    </xf>
    <xf numFmtId="0" fontId="25" fillId="0" borderId="17" xfId="0" applyFont="1" applyFill="1" applyBorder="1" applyAlignment="1">
      <alignment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vertical="center"/>
    </xf>
    <xf numFmtId="0" fontId="25" fillId="0" borderId="36" xfId="0" applyFont="1" applyFill="1" applyBorder="1" applyAlignment="1">
      <alignment vertical="center"/>
    </xf>
    <xf numFmtId="0" fontId="25" fillId="0" borderId="37" xfId="0" applyFont="1" applyFill="1" applyBorder="1" applyAlignment="1">
      <alignment vertical="center"/>
    </xf>
    <xf numFmtId="0" fontId="25" fillId="0" borderId="38" xfId="0" applyFont="1" applyFill="1" applyBorder="1" applyAlignment="1">
      <alignment vertical="center"/>
    </xf>
    <xf numFmtId="0" fontId="25" fillId="0" borderId="39" xfId="0" applyFont="1" applyFill="1" applyBorder="1" applyAlignment="1">
      <alignment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distributed" wrapText="1"/>
    </xf>
    <xf numFmtId="0" fontId="25" fillId="0" borderId="0" xfId="0" applyFont="1" applyFill="1" applyBorder="1" applyAlignment="1">
      <alignment vertical="distributed" wrapText="1"/>
    </xf>
    <xf numFmtId="0" fontId="25" fillId="0" borderId="15" xfId="0" applyFont="1" applyFill="1" applyBorder="1" applyAlignment="1">
      <alignment vertical="distributed" wrapText="1"/>
    </xf>
    <xf numFmtId="0" fontId="25" fillId="0" borderId="15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center"/>
    </xf>
    <xf numFmtId="0" fontId="25" fillId="0" borderId="39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vertical="center"/>
    </xf>
    <xf numFmtId="0" fontId="25" fillId="0" borderId="43" xfId="0" applyFont="1" applyFill="1" applyBorder="1" applyAlignment="1">
      <alignment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vertical="center"/>
    </xf>
    <xf numFmtId="0" fontId="25" fillId="0" borderId="45" xfId="0" applyFont="1" applyFill="1" applyBorder="1" applyAlignment="1">
      <alignment vertical="center"/>
    </xf>
    <xf numFmtId="0" fontId="25" fillId="0" borderId="27" xfId="0" applyFont="1" applyFill="1" applyBorder="1" applyAlignment="1">
      <alignment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77" fontId="25" fillId="0" borderId="17" xfId="0" applyNumberFormat="1" applyFont="1" applyFill="1" applyBorder="1" applyAlignment="1">
      <alignment horizontal="right" vertical="center"/>
    </xf>
    <xf numFmtId="0" fontId="27" fillId="0" borderId="17" xfId="0" applyFont="1" applyFill="1" applyBorder="1" applyAlignment="1">
      <alignment vertical="center"/>
    </xf>
    <xf numFmtId="0" fontId="27" fillId="0" borderId="39" xfId="0" applyFont="1" applyFill="1" applyBorder="1" applyAlignment="1">
      <alignment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vertical="center" wrapText="1"/>
    </xf>
    <xf numFmtId="177" fontId="26" fillId="0" borderId="0" xfId="0" applyNumberFormat="1" applyFont="1" applyFill="1" applyAlignment="1">
      <alignment vertical="center"/>
    </xf>
    <xf numFmtId="0" fontId="25" fillId="0" borderId="0" xfId="0" applyFont="1" applyFill="1" applyBorder="1" applyAlignment="1">
      <alignment horizontal="center" vertical="distributed" textRotation="255" wrapText="1" justifyLastLine="1"/>
    </xf>
    <xf numFmtId="0" fontId="27" fillId="0" borderId="17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 wrapText="1"/>
    </xf>
    <xf numFmtId="0" fontId="27" fillId="0" borderId="39" xfId="0" applyFont="1" applyFill="1" applyBorder="1" applyAlignment="1">
      <alignment vertical="center" wrapText="1"/>
    </xf>
    <xf numFmtId="0" fontId="25" fillId="0" borderId="47" xfId="0" applyFont="1" applyFill="1" applyBorder="1" applyAlignment="1">
      <alignment vertical="center"/>
    </xf>
    <xf numFmtId="0" fontId="25" fillId="0" borderId="39" xfId="0" quotePrefix="1" applyNumberFormat="1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vertical="distributed" textRotation="255" wrapText="1" justifyLastLine="1"/>
    </xf>
    <xf numFmtId="0" fontId="25" fillId="0" borderId="0" xfId="0" applyFont="1" applyFill="1" applyAlignment="1">
      <alignment vertical="distributed" textRotation="255" justifyLastLine="1"/>
    </xf>
    <xf numFmtId="0" fontId="25" fillId="0" borderId="22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vertical="top"/>
    </xf>
    <xf numFmtId="177" fontId="26" fillId="0" borderId="27" xfId="0" applyNumberFormat="1" applyFont="1" applyFill="1" applyBorder="1" applyAlignment="1">
      <alignment vertical="center"/>
    </xf>
    <xf numFmtId="177" fontId="26" fillId="0" borderId="20" xfId="0" applyNumberFormat="1" applyFont="1" applyFill="1" applyBorder="1" applyAlignment="1">
      <alignment vertical="center"/>
    </xf>
    <xf numFmtId="177" fontId="26" fillId="0" borderId="24" xfId="0" applyNumberFormat="1" applyFont="1" applyFill="1" applyBorder="1" applyAlignment="1">
      <alignment vertical="center"/>
    </xf>
    <xf numFmtId="0" fontId="25" fillId="0" borderId="55" xfId="0" applyFont="1" applyFill="1" applyBorder="1" applyAlignment="1">
      <alignment horizontal="center" vertical="center" textRotation="255"/>
    </xf>
    <xf numFmtId="0" fontId="25" fillId="0" borderId="22" xfId="0" applyFont="1" applyFill="1" applyBorder="1" applyAlignment="1">
      <alignment horizontal="center" vertical="center" textRotation="255"/>
    </xf>
    <xf numFmtId="0" fontId="25" fillId="0" borderId="40" xfId="0" applyFont="1" applyFill="1" applyBorder="1" applyAlignment="1">
      <alignment horizontal="center" vertical="center" textRotation="255"/>
    </xf>
    <xf numFmtId="0" fontId="25" fillId="0" borderId="5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distributed" vertical="center" indent="1"/>
    </xf>
    <xf numFmtId="0" fontId="25" fillId="0" borderId="12" xfId="0" applyFont="1" applyFill="1" applyBorder="1" applyAlignment="1">
      <alignment horizontal="distributed" vertical="center" indent="1"/>
    </xf>
    <xf numFmtId="0" fontId="25" fillId="0" borderId="49" xfId="0" applyFont="1" applyFill="1" applyBorder="1" applyAlignment="1">
      <alignment horizontal="distributed" vertical="center" indent="1"/>
    </xf>
    <xf numFmtId="0" fontId="25" fillId="0" borderId="50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right" vertical="center"/>
    </xf>
    <xf numFmtId="0" fontId="25" fillId="0" borderId="52" xfId="0" applyFont="1" applyFill="1" applyBorder="1" applyAlignment="1">
      <alignment horizontal="left" vertical="center"/>
    </xf>
    <xf numFmtId="0" fontId="25" fillId="0" borderId="53" xfId="0" applyFont="1" applyFill="1" applyBorder="1" applyAlignment="1">
      <alignment horizontal="left" vertical="center"/>
    </xf>
    <xf numFmtId="0" fontId="25" fillId="0" borderId="58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vertical="center"/>
    </xf>
    <xf numFmtId="0" fontId="25" fillId="0" borderId="53" xfId="0" applyFont="1" applyFill="1" applyBorder="1" applyAlignment="1">
      <alignment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53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distributed" vertical="center" justifyLastLine="1"/>
    </xf>
    <xf numFmtId="0" fontId="25" fillId="0" borderId="39" xfId="0" applyFont="1" applyFill="1" applyBorder="1" applyAlignment="1">
      <alignment horizontal="distributed" vertical="center" justifyLastLine="1"/>
    </xf>
    <xf numFmtId="0" fontId="25" fillId="0" borderId="0" xfId="0" applyFont="1" applyFill="1" applyAlignment="1">
      <alignment horizontal="left" vertical="center" wrapText="1"/>
    </xf>
    <xf numFmtId="0" fontId="25" fillId="0" borderId="22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vertical="center"/>
    </xf>
    <xf numFmtId="0" fontId="25" fillId="0" borderId="13" xfId="0" applyFont="1" applyFill="1" applyBorder="1" applyAlignment="1">
      <alignment horizontal="distributed" vertical="distributed" textRotation="255" justifyLastLine="1"/>
    </xf>
    <xf numFmtId="0" fontId="25" fillId="0" borderId="45" xfId="0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horizontal="center" vertical="distributed" textRotation="255" wrapText="1" justifyLastLine="1"/>
    </xf>
    <xf numFmtId="0" fontId="25" fillId="0" borderId="13" xfId="0" applyFont="1" applyFill="1" applyBorder="1" applyAlignment="1">
      <alignment vertical="distributed" textRotation="255" wrapText="1" justifyLastLine="1"/>
    </xf>
    <xf numFmtId="0" fontId="25" fillId="0" borderId="15" xfId="0" quotePrefix="1" applyNumberFormat="1" applyFont="1" applyFill="1" applyBorder="1" applyAlignment="1">
      <alignment horizontal="center" vertical="center" wrapText="1"/>
    </xf>
    <xf numFmtId="0" fontId="25" fillId="0" borderId="17" xfId="0" quotePrefix="1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distributed" vertical="center" justifyLastLine="1"/>
    </xf>
    <xf numFmtId="0" fontId="25" fillId="0" borderId="15" xfId="0" quotePrefix="1" applyNumberFormat="1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distributed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center" vertical="top"/>
    </xf>
    <xf numFmtId="0" fontId="25" fillId="0" borderId="22" xfId="0" applyFont="1" applyFill="1" applyBorder="1" applyAlignment="1">
      <alignment horizontal="center" vertical="top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_生活保護状況" xfId="48" xr:uid="{00000000-0005-0000-0000-000030000000}"/>
    <cellStyle name="未定義" xfId="49" xr:uid="{00000000-0005-0000-0000-000031000000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A32"/>
  <sheetViews>
    <sheetView view="pageBreakPreview" topLeftCell="A10" zoomScale="115" zoomScaleNormal="100" zoomScaleSheetLayoutView="115" workbookViewId="0">
      <selection activeCell="A25" sqref="A25"/>
    </sheetView>
  </sheetViews>
  <sheetFormatPr defaultColWidth="9" defaultRowHeight="12"/>
  <cols>
    <col min="1" max="1" width="10.625" style="1" customWidth="1"/>
    <col min="2" max="3" width="12.125" style="1" customWidth="1"/>
    <col min="4" max="4" width="8" style="1" customWidth="1"/>
    <col min="5" max="6" width="12.125" style="1" customWidth="1"/>
    <col min="7" max="7" width="8" style="1" customWidth="1"/>
    <col min="8" max="9" width="12.125" style="1" customWidth="1"/>
    <col min="10" max="10" width="8" style="1" customWidth="1"/>
    <col min="11" max="12" width="9.5" style="1" customWidth="1"/>
    <col min="13" max="13" width="8" style="1" customWidth="1"/>
    <col min="14" max="15" width="7.25" style="1" customWidth="1"/>
    <col min="16" max="16" width="8" style="1" customWidth="1"/>
    <col min="17" max="17" width="4.5" style="1" customWidth="1"/>
    <col min="18" max="19" width="11.625" style="2" hidden="1" customWidth="1"/>
    <col min="20" max="21" width="11.625" style="1" hidden="1" customWidth="1"/>
    <col min="22" max="22" width="9.25" style="1" hidden="1" customWidth="1"/>
    <col min="23" max="23" width="0" style="1" hidden="1" customWidth="1"/>
    <col min="24" max="16384" width="9" style="1"/>
  </cols>
  <sheetData>
    <row r="1" spans="1:27" ht="21" customHeight="1">
      <c r="A1" s="1" t="s">
        <v>
0</v>
      </c>
    </row>
    <row r="2" spans="1:27" ht="21" customHeight="1" thickBot="1">
      <c r="A2" s="1" t="s">
        <v>
211</v>
      </c>
    </row>
    <row r="3" spans="1:27" ht="21" customHeight="1">
      <c r="A3" s="111" t="s">
        <v>
1</v>
      </c>
      <c r="B3" s="114" t="s">
        <v>
2</v>
      </c>
      <c r="C3" s="106"/>
      <c r="D3" s="106"/>
      <c r="E3" s="115" t="s">
        <v>
3</v>
      </c>
      <c r="F3" s="115"/>
      <c r="G3" s="115"/>
      <c r="H3" s="116" t="s">
        <v>
113</v>
      </c>
      <c r="I3" s="116"/>
      <c r="J3" s="117"/>
      <c r="K3" s="105" t="s">
        <v>
155</v>
      </c>
      <c r="L3" s="106"/>
      <c r="M3" s="107"/>
      <c r="N3" s="105" t="s">
        <v>
152</v>
      </c>
      <c r="O3" s="106"/>
      <c r="P3" s="107"/>
      <c r="Q3" s="99" t="s">
        <v>
1</v>
      </c>
    </row>
    <row r="4" spans="1:27" ht="21" customHeight="1">
      <c r="A4" s="112"/>
      <c r="B4" s="108"/>
      <c r="C4" s="109"/>
      <c r="D4" s="110"/>
      <c r="E4" s="102" t="s">
        <v>
5</v>
      </c>
      <c r="F4" s="103"/>
      <c r="G4" s="104"/>
      <c r="H4" s="102" t="s">
        <v>
6</v>
      </c>
      <c r="I4" s="103"/>
      <c r="J4" s="104"/>
      <c r="K4" s="108"/>
      <c r="L4" s="109"/>
      <c r="M4" s="110"/>
      <c r="N4" s="108"/>
      <c r="O4" s="109"/>
      <c r="P4" s="110"/>
      <c r="Q4" s="100"/>
    </row>
    <row r="5" spans="1:27" ht="21" customHeight="1">
      <c r="A5" s="113"/>
      <c r="B5" s="4" t="s">
        <v>
7</v>
      </c>
      <c r="C5" s="4" t="s">
        <v>
8</v>
      </c>
      <c r="D5" s="5" t="s">
        <v>
9</v>
      </c>
      <c r="E5" s="4" t="s">
        <v>
7</v>
      </c>
      <c r="F5" s="4" t="s">
        <v>
8</v>
      </c>
      <c r="G5" s="5" t="s">
        <v>
9</v>
      </c>
      <c r="H5" s="4" t="s">
        <v>
7</v>
      </c>
      <c r="I5" s="4" t="s">
        <v>
8</v>
      </c>
      <c r="J5" s="5" t="s">
        <v>
9</v>
      </c>
      <c r="K5" s="5" t="s">
        <v>
153</v>
      </c>
      <c r="L5" s="5" t="s">
        <v>
154</v>
      </c>
      <c r="M5" s="5" t="s">
        <v>
9</v>
      </c>
      <c r="N5" s="5" t="s">
        <v>
153</v>
      </c>
      <c r="O5" s="5" t="s">
        <v>
154</v>
      </c>
      <c r="P5" s="5" t="s">
        <v>
9</v>
      </c>
      <c r="Q5" s="101"/>
    </row>
    <row r="6" spans="1:27" ht="21" customHeight="1">
      <c r="A6" s="6"/>
      <c r="B6" s="7" t="s">
        <v>
10</v>
      </c>
      <c r="C6" s="7" t="s">
        <v>
10</v>
      </c>
      <c r="D6" s="7" t="s">
        <v>
114</v>
      </c>
      <c r="E6" s="7" t="s">
        <v>
10</v>
      </c>
      <c r="F6" s="7" t="s">
        <v>
10</v>
      </c>
      <c r="G6" s="7" t="s">
        <v>
114</v>
      </c>
      <c r="H6" s="7" t="s">
        <v>
10</v>
      </c>
      <c r="I6" s="7" t="s">
        <v>
10</v>
      </c>
      <c r="J6" s="7" t="s">
        <v>
114</v>
      </c>
      <c r="K6" s="7" t="s">
        <v>
10</v>
      </c>
      <c r="L6" s="7" t="s">
        <v>
10</v>
      </c>
      <c r="M6" s="7" t="s">
        <v>
114</v>
      </c>
      <c r="N6" s="7" t="s">
        <v>
10</v>
      </c>
      <c r="O6" s="7" t="s">
        <v>
10</v>
      </c>
      <c r="P6" s="7" t="s">
        <v>
114</v>
      </c>
      <c r="Q6" s="8"/>
    </row>
    <row r="7" spans="1:27" ht="21" customHeight="1">
      <c r="A7" s="3"/>
      <c r="B7" s="74"/>
      <c r="C7" s="7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/>
    </row>
    <row r="8" spans="1:27" s="17" customFormat="1" ht="21" customHeight="1">
      <c r="A8" s="11" t="s">
        <v>
11</v>
      </c>
      <c r="B8" s="12">
        <f>
SUM(B9:B31)</f>
        <v>
1071577661</v>
      </c>
      <c r="C8" s="12">
        <f>
SUM(C9:C31)</f>
        <v>
1044135303</v>
      </c>
      <c r="D8" s="13">
        <f>
ROUND(C8/B8*100,1)</f>
        <v>
97.4</v>
      </c>
      <c r="E8" s="12">
        <f>
SUM(E9:E31)</f>
        <v>
19243376</v>
      </c>
      <c r="F8" s="12">
        <f>
SUM(F9:F31)</f>
        <v>
18771876</v>
      </c>
      <c r="G8" s="13">
        <f>
ROUND(F8/E8*100,1)</f>
        <v>
97.5</v>
      </c>
      <c r="H8" s="12">
        <f>
SUM(H9:H31)</f>
        <v>
1052334285</v>
      </c>
      <c r="I8" s="12">
        <f>
SUM(I9:I31)</f>
        <v>
1025363427</v>
      </c>
      <c r="J8" s="13">
        <f t="shared" ref="J8:J31" si="0">
ROUND(I8/H8*100,1)</f>
        <v>
97.4</v>
      </c>
      <c r="K8" s="12">
        <f>
SUM(K9:K31)</f>
        <v>
4314295</v>
      </c>
      <c r="L8" s="12">
        <f>
SUM(L9:L31)</f>
        <v>
3961053</v>
      </c>
      <c r="M8" s="13">
        <f t="shared" ref="M8:M31" si="1">
ROUND(L8/K8*100,1)</f>
        <v>
91.8</v>
      </c>
      <c r="N8" s="12">
        <f>
SUM(N9:N31)</f>
        <v>
76212</v>
      </c>
      <c r="O8" s="12">
        <f>
SUM(O9:O31)</f>
        <v>
76212</v>
      </c>
      <c r="P8" s="13">
        <f t="shared" ref="P8:P31" si="2">
ROUND(O8/N8*100,1)</f>
        <v>
100</v>
      </c>
      <c r="Q8" s="14"/>
      <c r="R8" s="15">
        <f>
SUM(R9:R31)</f>
        <v>
10503206</v>
      </c>
      <c r="S8" s="15">
        <f>
SUM(S9:S31)</f>
        <v>
699716967</v>
      </c>
      <c r="T8" s="15">
        <f>
SUM(T9:T31)</f>
        <v>
47266</v>
      </c>
      <c r="U8" s="15">
        <f>
SUM(U9:U31)</f>
        <v>
6547457</v>
      </c>
      <c r="V8" s="16">
        <f t="shared" ref="V8:V31" si="3">
+B8-R8-S8-T8-U8-G8</f>
        <v>
354762667.5</v>
      </c>
      <c r="X8" s="79"/>
      <c r="Y8" s="79"/>
      <c r="Z8" s="79"/>
      <c r="AA8" s="79"/>
    </row>
    <row r="9" spans="1:27" ht="21" customHeight="1">
      <c r="A9" s="18" t="s">
        <v>
12</v>
      </c>
      <c r="B9" s="19">
        <f>
E9+H9</f>
        <v>
18201873</v>
      </c>
      <c r="C9" s="19">
        <f>
F9+I9</f>
        <v>
17848819</v>
      </c>
      <c r="D9" s="20">
        <f>
ROUND(C9/B9*100,1)</f>
        <v>
98.1</v>
      </c>
      <c r="E9" s="19">
        <v>
165425</v>
      </c>
      <c r="F9" s="19">
        <v>
162216</v>
      </c>
      <c r="G9" s="20">
        <f t="shared" ref="G9:G31" si="4">
ROUND(F9/E9*100,1)</f>
        <v>
98.1</v>
      </c>
      <c r="H9" s="19">
        <v>
18036448</v>
      </c>
      <c r="I9" s="19">
        <v>
17686603</v>
      </c>
      <c r="J9" s="20">
        <f t="shared" si="0"/>
        <v>
98.1</v>
      </c>
      <c r="K9" s="19">
        <v>
32245</v>
      </c>
      <c r="L9" s="19">
        <v>
30426</v>
      </c>
      <c r="M9" s="20">
        <f t="shared" si="1"/>
        <v>
94.4</v>
      </c>
      <c r="N9" s="19">
        <v>
749</v>
      </c>
      <c r="O9" s="19">
        <v>
749</v>
      </c>
      <c r="P9" s="20">
        <f t="shared" si="2"/>
        <v>
100</v>
      </c>
      <c r="Q9" s="21" t="s">
        <v>
13</v>
      </c>
      <c r="R9" s="2">
        <v>
74730</v>
      </c>
      <c r="S9" s="2">
        <v>
8050556</v>
      </c>
      <c r="T9" s="1">
        <v>
453</v>
      </c>
      <c r="U9" s="1">
        <v>
94727</v>
      </c>
      <c r="V9" s="22">
        <f t="shared" si="3"/>
        <v>
9981308.9000000004</v>
      </c>
      <c r="X9" s="79"/>
      <c r="Y9" s="79"/>
      <c r="Z9" s="79"/>
      <c r="AA9" s="79"/>
    </row>
    <row r="10" spans="1:27" ht="21" customHeight="1">
      <c r="A10" s="23" t="s">
        <v>
14</v>
      </c>
      <c r="B10" s="24">
        <f t="shared" ref="B10:B31" si="5">
E10+H10</f>
        <v>
30013594</v>
      </c>
      <c r="C10" s="24">
        <f t="shared" ref="C10:C31" si="6">
F10+I10</f>
        <v>
29048341</v>
      </c>
      <c r="D10" s="25">
        <f t="shared" ref="D10:D31" si="7">
ROUND(C10/B10*100,1)</f>
        <v>
96.8</v>
      </c>
      <c r="E10" s="24">
        <v>
371265</v>
      </c>
      <c r="F10" s="24">
        <v>
359325</v>
      </c>
      <c r="G10" s="25">
        <f t="shared" si="4"/>
        <v>
96.8</v>
      </c>
      <c r="H10" s="24">
        <v>
29642329</v>
      </c>
      <c r="I10" s="24">
        <v>
28689016</v>
      </c>
      <c r="J10" s="25">
        <f t="shared" si="0"/>
        <v>
96.8</v>
      </c>
      <c r="K10" s="24">
        <v>
66312</v>
      </c>
      <c r="L10" s="24">
        <v>
59548</v>
      </c>
      <c r="M10" s="25">
        <f t="shared" si="1"/>
        <v>
89.8</v>
      </c>
      <c r="N10" s="24">
        <v>
909</v>
      </c>
      <c r="O10" s="24">
        <v>
909</v>
      </c>
      <c r="P10" s="25">
        <f t="shared" si="2"/>
        <v>
100</v>
      </c>
      <c r="Q10" s="26" t="s">
        <v>
15</v>
      </c>
      <c r="R10" s="2">
        <v>
120661</v>
      </c>
      <c r="S10" s="2">
        <v>
10522324</v>
      </c>
      <c r="T10" s="1">
        <v>
382</v>
      </c>
      <c r="U10" s="1">
        <v>
318326</v>
      </c>
      <c r="V10" s="22">
        <f t="shared" si="3"/>
        <v>
19051804.199999999</v>
      </c>
    </row>
    <row r="11" spans="1:27" ht="21" customHeight="1">
      <c r="A11" s="23" t="s">
        <v>
16</v>
      </c>
      <c r="B11" s="24">
        <f t="shared" si="5"/>
        <v>
82472722</v>
      </c>
      <c r="C11" s="24">
        <f t="shared" si="6"/>
        <v>
80055657</v>
      </c>
      <c r="D11" s="25">
        <f t="shared" si="7"/>
        <v>
97.1</v>
      </c>
      <c r="E11" s="24">
        <v>
548665</v>
      </c>
      <c r="F11" s="24">
        <v>
532585</v>
      </c>
      <c r="G11" s="25">
        <f t="shared" si="4"/>
        <v>
97.1</v>
      </c>
      <c r="H11" s="24">
        <v>
81924057</v>
      </c>
      <c r="I11" s="24">
        <v>
79523072</v>
      </c>
      <c r="J11" s="25">
        <f t="shared" si="0"/>
        <v>
97.1</v>
      </c>
      <c r="K11" s="24">
        <v>
84167</v>
      </c>
      <c r="L11" s="24">
        <v>
72919</v>
      </c>
      <c r="M11" s="25">
        <f t="shared" si="1"/>
        <v>
86.6</v>
      </c>
      <c r="N11" s="24">
        <v>
1579</v>
      </c>
      <c r="O11" s="24">
        <v>
1579</v>
      </c>
      <c r="P11" s="25">
        <f t="shared" si="2"/>
        <v>
100</v>
      </c>
      <c r="Q11" s="26" t="s">
        <v>
17</v>
      </c>
      <c r="R11" s="2">
        <v>
235546</v>
      </c>
      <c r="S11" s="2">
        <v>
39243922</v>
      </c>
      <c r="T11" s="1">
        <v>
983</v>
      </c>
      <c r="U11" s="1">
        <v>
375124</v>
      </c>
      <c r="V11" s="22">
        <f t="shared" si="3"/>
        <v>
42617049.899999999</v>
      </c>
    </row>
    <row r="12" spans="1:27" ht="21" customHeight="1">
      <c r="A12" s="23" t="s">
        <v>
18</v>
      </c>
      <c r="B12" s="24">
        <f t="shared" si="5"/>
        <v>
46150390</v>
      </c>
      <c r="C12" s="24">
        <f t="shared" si="6"/>
        <v>
44635169</v>
      </c>
      <c r="D12" s="25">
        <f t="shared" si="7"/>
        <v>
96.7</v>
      </c>
      <c r="E12" s="24">
        <v>
716369</v>
      </c>
      <c r="F12" s="24">
        <v>
693373</v>
      </c>
      <c r="G12" s="25">
        <f t="shared" si="4"/>
        <v>
96.8</v>
      </c>
      <c r="H12" s="24">
        <v>
45434021</v>
      </c>
      <c r="I12" s="24">
        <v>
43941796</v>
      </c>
      <c r="J12" s="25">
        <f t="shared" si="0"/>
        <v>
96.7</v>
      </c>
      <c r="K12" s="24">
        <v>
125928</v>
      </c>
      <c r="L12" s="24">
        <v>
104015</v>
      </c>
      <c r="M12" s="25">
        <f t="shared" si="1"/>
        <v>
82.6</v>
      </c>
      <c r="N12" s="24">
        <v>
2234</v>
      </c>
      <c r="O12" s="24">
        <v>
2234</v>
      </c>
      <c r="P12" s="25">
        <f t="shared" si="2"/>
        <v>
100</v>
      </c>
      <c r="Q12" s="26" t="s">
        <v>
19</v>
      </c>
      <c r="R12" s="2">
        <v>
368215</v>
      </c>
      <c r="S12" s="2">
        <v>
29274857</v>
      </c>
      <c r="T12" s="1">
        <v>
1984</v>
      </c>
      <c r="U12" s="1">
        <v>
245136</v>
      </c>
      <c r="V12" s="22">
        <f t="shared" si="3"/>
        <v>
16260101.199999999</v>
      </c>
    </row>
    <row r="13" spans="1:27" ht="21" customHeight="1">
      <c r="A13" s="27" t="s">
        <v>
20</v>
      </c>
      <c r="B13" s="24">
        <f t="shared" si="5"/>
        <v>
34142289</v>
      </c>
      <c r="C13" s="24">
        <f t="shared" si="6"/>
        <v>
33793544</v>
      </c>
      <c r="D13" s="29">
        <f t="shared" si="7"/>
        <v>
99</v>
      </c>
      <c r="E13" s="28">
        <v>
457605</v>
      </c>
      <c r="F13" s="28">
        <v>
452931</v>
      </c>
      <c r="G13" s="29">
        <f t="shared" si="4"/>
        <v>
99</v>
      </c>
      <c r="H13" s="28">
        <v>
33684684</v>
      </c>
      <c r="I13" s="28">
        <v>
33340613</v>
      </c>
      <c r="J13" s="29">
        <f t="shared" si="0"/>
        <v>
99</v>
      </c>
      <c r="K13" s="28">
        <v>
55826</v>
      </c>
      <c r="L13" s="28">
        <v>
54961</v>
      </c>
      <c r="M13" s="29">
        <f t="shared" si="1"/>
        <v>
98.5</v>
      </c>
      <c r="N13" s="28">
        <v>
1095</v>
      </c>
      <c r="O13" s="28">
        <v>
1095</v>
      </c>
      <c r="P13" s="29">
        <f t="shared" si="2"/>
        <v>
100</v>
      </c>
      <c r="Q13" s="30" t="s">
        <v>
21</v>
      </c>
      <c r="R13" s="2">
        <v>
231838</v>
      </c>
      <c r="S13" s="2">
        <v>
23103428</v>
      </c>
      <c r="T13" s="1">
        <v>
498</v>
      </c>
      <c r="U13" s="1">
        <v>
145000</v>
      </c>
      <c r="V13" s="22">
        <f t="shared" si="3"/>
        <v>
10661426</v>
      </c>
    </row>
    <row r="14" spans="1:27" ht="21" customHeight="1">
      <c r="A14" s="18" t="s">
        <v>
22</v>
      </c>
      <c r="B14" s="19">
        <f t="shared" si="5"/>
        <v>
20354870</v>
      </c>
      <c r="C14" s="19">
        <f t="shared" si="6"/>
        <v>
19702716</v>
      </c>
      <c r="D14" s="20">
        <f t="shared" si="7"/>
        <v>
96.8</v>
      </c>
      <c r="E14" s="19">
        <v>
420804</v>
      </c>
      <c r="F14" s="19">
        <v>
410033</v>
      </c>
      <c r="G14" s="20">
        <f t="shared" si="4"/>
        <v>
97.4</v>
      </c>
      <c r="H14" s="19">
        <v>
19934066</v>
      </c>
      <c r="I14" s="19">
        <v>
19292683</v>
      </c>
      <c r="J14" s="20">
        <f t="shared" si="0"/>
        <v>
96.8</v>
      </c>
      <c r="K14" s="19">
        <v>
84657</v>
      </c>
      <c r="L14" s="19">
        <v>
72611</v>
      </c>
      <c r="M14" s="20">
        <f t="shared" si="1"/>
        <v>
85.8</v>
      </c>
      <c r="N14" s="19">
        <v>
1485</v>
      </c>
      <c r="O14" s="19">
        <v>
1485</v>
      </c>
      <c r="P14" s="20">
        <f t="shared" si="2"/>
        <v>
100</v>
      </c>
      <c r="Q14" s="21" t="s">
        <v>
23</v>
      </c>
      <c r="R14" s="2">
        <v>
201266</v>
      </c>
      <c r="S14" s="2">
        <v>
12016676</v>
      </c>
      <c r="T14" s="1">
        <v>
699</v>
      </c>
      <c r="U14" s="1">
        <v>
94096</v>
      </c>
      <c r="V14" s="22">
        <f t="shared" si="3"/>
        <v>
8042035.5999999996</v>
      </c>
    </row>
    <row r="15" spans="1:27" ht="21" customHeight="1">
      <c r="A15" s="23" t="s">
        <v>
24</v>
      </c>
      <c r="B15" s="24">
        <f t="shared" si="5"/>
        <v>
23748580</v>
      </c>
      <c r="C15" s="24">
        <f t="shared" si="6"/>
        <v>
23379098</v>
      </c>
      <c r="D15" s="25">
        <f t="shared" si="7"/>
        <v>
98.4</v>
      </c>
      <c r="E15" s="24">
        <v>
557393</v>
      </c>
      <c r="F15" s="24">
        <v>
548721</v>
      </c>
      <c r="G15" s="25">
        <f t="shared" si="4"/>
        <v>
98.4</v>
      </c>
      <c r="H15" s="24">
        <v>
23191187</v>
      </c>
      <c r="I15" s="24">
        <v>
22830377</v>
      </c>
      <c r="J15" s="25">
        <f t="shared" si="0"/>
        <v>
98.4</v>
      </c>
      <c r="K15" s="24">
        <v>
113763</v>
      </c>
      <c r="L15" s="24">
        <v>
111153</v>
      </c>
      <c r="M15" s="25">
        <f t="shared" si="1"/>
        <v>
97.7</v>
      </c>
      <c r="N15" s="24">
        <v>
1864</v>
      </c>
      <c r="O15" s="24">
        <v>
1864</v>
      </c>
      <c r="P15" s="25">
        <f t="shared" si="2"/>
        <v>
100</v>
      </c>
      <c r="Q15" s="26" t="s">
        <v>
25</v>
      </c>
      <c r="R15" s="2">
        <v>
278655</v>
      </c>
      <c r="S15" s="2">
        <v>
12993976</v>
      </c>
      <c r="T15" s="1">
        <v>
1038</v>
      </c>
      <c r="U15" s="1">
        <v>
119015</v>
      </c>
      <c r="V15" s="22">
        <f t="shared" si="3"/>
        <v>
10355797.6</v>
      </c>
    </row>
    <row r="16" spans="1:27" ht="21" customHeight="1">
      <c r="A16" s="23" t="s">
        <v>
26</v>
      </c>
      <c r="B16" s="24">
        <f t="shared" si="5"/>
        <v>
50992630</v>
      </c>
      <c r="C16" s="24">
        <f t="shared" si="6"/>
        <v>
50228373</v>
      </c>
      <c r="D16" s="25">
        <f t="shared" si="7"/>
        <v>
98.5</v>
      </c>
      <c r="E16" s="24">
        <v>
1022925</v>
      </c>
      <c r="F16" s="24">
        <v>
1007594</v>
      </c>
      <c r="G16" s="25">
        <f t="shared" si="4"/>
        <v>
98.5</v>
      </c>
      <c r="H16" s="24">
        <v>
49969705</v>
      </c>
      <c r="I16" s="24">
        <v>
49220779</v>
      </c>
      <c r="J16" s="25">
        <f t="shared" si="0"/>
        <v>
98.5</v>
      </c>
      <c r="K16" s="24">
        <v>
187844</v>
      </c>
      <c r="L16" s="24">
        <v>
181533</v>
      </c>
      <c r="M16" s="25">
        <f t="shared" si="1"/>
        <v>
96.6</v>
      </c>
      <c r="N16" s="24">
        <v>
4732</v>
      </c>
      <c r="O16" s="24">
        <v>
4732</v>
      </c>
      <c r="P16" s="25">
        <f t="shared" si="2"/>
        <v>
100</v>
      </c>
      <c r="Q16" s="26" t="s">
        <v>
27</v>
      </c>
      <c r="R16" s="2">
        <v>
484967</v>
      </c>
      <c r="S16" s="2">
        <v>
23059666</v>
      </c>
      <c r="T16" s="1">
        <v>
1364</v>
      </c>
      <c r="U16" s="1">
        <v>
153466</v>
      </c>
      <c r="V16" s="22">
        <f t="shared" si="3"/>
        <v>
27293068.5</v>
      </c>
    </row>
    <row r="17" spans="1:22" ht="21" customHeight="1">
      <c r="A17" s="23" t="s">
        <v>
28</v>
      </c>
      <c r="B17" s="24">
        <f t="shared" si="5"/>
        <v>
48374704</v>
      </c>
      <c r="C17" s="24">
        <f t="shared" si="6"/>
        <v>
47777882</v>
      </c>
      <c r="D17" s="25">
        <f t="shared" si="7"/>
        <v>
98.8</v>
      </c>
      <c r="E17" s="24">
        <v>
843406</v>
      </c>
      <c r="F17" s="24">
        <v>
832919</v>
      </c>
      <c r="G17" s="25">
        <f t="shared" si="4"/>
        <v>
98.8</v>
      </c>
      <c r="H17" s="24">
        <v>
47531298</v>
      </c>
      <c r="I17" s="24">
        <v>
46944963</v>
      </c>
      <c r="J17" s="25">
        <f t="shared" si="0"/>
        <v>
98.8</v>
      </c>
      <c r="K17" s="24">
        <v>
133032</v>
      </c>
      <c r="L17" s="24">
        <v>
129093</v>
      </c>
      <c r="M17" s="25">
        <f t="shared" si="1"/>
        <v>
97</v>
      </c>
      <c r="N17" s="24">
        <v>
2904</v>
      </c>
      <c r="O17" s="24">
        <v>
2904</v>
      </c>
      <c r="P17" s="25">
        <f t="shared" si="2"/>
        <v>
100</v>
      </c>
      <c r="Q17" s="26" t="s">
        <v>
29</v>
      </c>
      <c r="R17" s="2">
        <v>
445523</v>
      </c>
      <c r="S17" s="2">
        <v>
28064189</v>
      </c>
      <c r="T17" s="1">
        <v>
1244</v>
      </c>
      <c r="U17" s="1">
        <v>
233051</v>
      </c>
      <c r="V17" s="22">
        <f t="shared" si="3"/>
        <v>
19630598.199999999</v>
      </c>
    </row>
    <row r="18" spans="1:22" ht="21" customHeight="1">
      <c r="A18" s="27" t="s">
        <v>
30</v>
      </c>
      <c r="B18" s="24">
        <f t="shared" si="5"/>
        <v>
46386110</v>
      </c>
      <c r="C18" s="24">
        <f t="shared" si="6"/>
        <v>
45183538</v>
      </c>
      <c r="D18" s="29">
        <f t="shared" si="7"/>
        <v>
97.4</v>
      </c>
      <c r="E18" s="28">
        <v>
609389</v>
      </c>
      <c r="F18" s="28">
        <v>
593592</v>
      </c>
      <c r="G18" s="29">
        <f t="shared" si="4"/>
        <v>
97.4</v>
      </c>
      <c r="H18" s="28">
        <v>
45776721</v>
      </c>
      <c r="I18" s="28">
        <v>
44589946</v>
      </c>
      <c r="J18" s="29">
        <f t="shared" si="0"/>
        <v>
97.4</v>
      </c>
      <c r="K18" s="28">
        <v>
93125</v>
      </c>
      <c r="L18" s="28">
        <v>
83266</v>
      </c>
      <c r="M18" s="29">
        <f t="shared" si="1"/>
        <v>
89.4</v>
      </c>
      <c r="N18" s="28">
        <v>
1513</v>
      </c>
      <c r="O18" s="28">
        <v>
1513</v>
      </c>
      <c r="P18" s="29">
        <f t="shared" si="2"/>
        <v>
100</v>
      </c>
      <c r="Q18" s="30" t="s">
        <v>
31</v>
      </c>
      <c r="R18" s="2">
        <v>
351105</v>
      </c>
      <c r="S18" s="2">
        <v>
32973189</v>
      </c>
      <c r="T18" s="1">
        <v>
1472</v>
      </c>
      <c r="U18" s="1">
        <v>
262675</v>
      </c>
      <c r="V18" s="22">
        <f t="shared" si="3"/>
        <v>
12797571.6</v>
      </c>
    </row>
    <row r="19" spans="1:22" ht="21" customHeight="1">
      <c r="A19" s="18" t="s">
        <v>
32</v>
      </c>
      <c r="B19" s="19">
        <f t="shared" si="5"/>
        <v>
73338347</v>
      </c>
      <c r="C19" s="19">
        <f t="shared" si="6"/>
        <v>
72293279</v>
      </c>
      <c r="D19" s="20">
        <f t="shared" si="7"/>
        <v>
98.6</v>
      </c>
      <c r="E19" s="19">
        <v>
1500240</v>
      </c>
      <c r="F19" s="19">
        <v>
1478668</v>
      </c>
      <c r="G19" s="20">
        <f t="shared" si="4"/>
        <v>
98.6</v>
      </c>
      <c r="H19" s="19">
        <v>
71838107</v>
      </c>
      <c r="I19" s="19">
        <v>
70814611</v>
      </c>
      <c r="J19" s="20">
        <f t="shared" si="0"/>
        <v>
98.6</v>
      </c>
      <c r="K19" s="19">
        <v>
333991</v>
      </c>
      <c r="L19" s="19">
        <v>
323289</v>
      </c>
      <c r="M19" s="20">
        <f t="shared" si="1"/>
        <v>
96.8</v>
      </c>
      <c r="N19" s="19">
        <v>
6425</v>
      </c>
      <c r="O19" s="19">
        <v>
6425</v>
      </c>
      <c r="P19" s="20">
        <f t="shared" si="2"/>
        <v>
100</v>
      </c>
      <c r="Q19" s="21" t="s">
        <v>
33</v>
      </c>
      <c r="R19" s="2">
        <v>
862910</v>
      </c>
      <c r="S19" s="2">
        <v>
53228145</v>
      </c>
      <c r="T19" s="1">
        <v>
1700</v>
      </c>
      <c r="U19" s="1">
        <v>
361347</v>
      </c>
      <c r="V19" s="22">
        <f t="shared" si="3"/>
        <v>
18884146.399999999</v>
      </c>
    </row>
    <row r="20" spans="1:22" ht="21" customHeight="1">
      <c r="A20" s="23" t="s">
        <v>
34</v>
      </c>
      <c r="B20" s="24">
        <f t="shared" si="5"/>
        <v>
125582400</v>
      </c>
      <c r="C20" s="24">
        <f t="shared" si="6"/>
        <v>
121909648</v>
      </c>
      <c r="D20" s="25">
        <f t="shared" si="7"/>
        <v>
97.1</v>
      </c>
      <c r="E20" s="24">
        <v>
1880431</v>
      </c>
      <c r="F20" s="24">
        <v>
1825437</v>
      </c>
      <c r="G20" s="25">
        <f t="shared" si="4"/>
        <v>
97.1</v>
      </c>
      <c r="H20" s="24">
        <v>
123701969</v>
      </c>
      <c r="I20" s="24">
        <v>
120084211</v>
      </c>
      <c r="J20" s="25">
        <f t="shared" si="0"/>
        <v>
97.1</v>
      </c>
      <c r="K20" s="24">
        <v>
370179</v>
      </c>
      <c r="L20" s="24">
        <v>
324978</v>
      </c>
      <c r="M20" s="25">
        <f t="shared" si="1"/>
        <v>
87.8</v>
      </c>
      <c r="N20" s="24">
        <v>
5864</v>
      </c>
      <c r="O20" s="24">
        <v>
5864</v>
      </c>
      <c r="P20" s="25">
        <f t="shared" si="2"/>
        <v>
100</v>
      </c>
      <c r="Q20" s="26" t="s">
        <v>
35</v>
      </c>
      <c r="R20" s="2">
        <v>
1058944</v>
      </c>
      <c r="S20" s="2">
        <v>
95984873</v>
      </c>
      <c r="T20" s="1">
        <v>
2631</v>
      </c>
      <c r="U20" s="1">
        <v>
970220</v>
      </c>
      <c r="V20" s="22">
        <f t="shared" si="3"/>
        <v>
27565634.899999999</v>
      </c>
    </row>
    <row r="21" spans="1:22" ht="21" customHeight="1">
      <c r="A21" s="23" t="s">
        <v>
36</v>
      </c>
      <c r="B21" s="24">
        <f t="shared" si="5"/>
        <v>
52960450</v>
      </c>
      <c r="C21" s="24">
        <f t="shared" si="6"/>
        <v>
51762317</v>
      </c>
      <c r="D21" s="25">
        <f t="shared" si="7"/>
        <v>
97.7</v>
      </c>
      <c r="E21" s="24">
        <v>
512137</v>
      </c>
      <c r="F21" s="24">
        <v>
500551</v>
      </c>
      <c r="G21" s="25">
        <f t="shared" si="4"/>
        <v>
97.7</v>
      </c>
      <c r="H21" s="24">
        <v>
52448313</v>
      </c>
      <c r="I21" s="24">
        <v>
51261766</v>
      </c>
      <c r="J21" s="25">
        <f t="shared" si="0"/>
        <v>
97.7</v>
      </c>
      <c r="K21" s="24">
        <v>
79834</v>
      </c>
      <c r="L21" s="24">
        <v>
72701</v>
      </c>
      <c r="M21" s="25">
        <f t="shared" si="1"/>
        <v>
91.1</v>
      </c>
      <c r="N21" s="24">
        <v>
1466</v>
      </c>
      <c r="O21" s="24">
        <v>
1466</v>
      </c>
      <c r="P21" s="25">
        <f t="shared" si="2"/>
        <v>
100</v>
      </c>
      <c r="Q21" s="26" t="s">
        <v>
37</v>
      </c>
      <c r="R21" s="2">
        <v>
283810</v>
      </c>
      <c r="S21" s="2">
        <v>
36525412</v>
      </c>
      <c r="T21" s="1">
        <v>
1443</v>
      </c>
      <c r="U21" s="1">
        <v>
472572</v>
      </c>
      <c r="V21" s="22">
        <f t="shared" si="3"/>
        <v>
15677115.300000001</v>
      </c>
    </row>
    <row r="22" spans="1:22" ht="21" customHeight="1">
      <c r="A22" s="23" t="s">
        <v>
38</v>
      </c>
      <c r="B22" s="24">
        <f t="shared" si="5"/>
        <v>
34098349</v>
      </c>
      <c r="C22" s="24">
        <f t="shared" si="6"/>
        <v>
32717067</v>
      </c>
      <c r="D22" s="25">
        <f t="shared" si="7"/>
        <v>
95.9</v>
      </c>
      <c r="E22" s="24">
        <v>
729450</v>
      </c>
      <c r="F22" s="24">
        <v>
699901</v>
      </c>
      <c r="G22" s="25">
        <f t="shared" si="4"/>
        <v>
95.9</v>
      </c>
      <c r="H22" s="24">
        <v>
33368899</v>
      </c>
      <c r="I22" s="24">
        <v>
32017166</v>
      </c>
      <c r="J22" s="25">
        <f t="shared" si="0"/>
        <v>
95.9</v>
      </c>
      <c r="K22" s="24">
        <v>
119100</v>
      </c>
      <c r="L22" s="24">
        <v>
110534</v>
      </c>
      <c r="M22" s="25">
        <f t="shared" si="1"/>
        <v>
92.8</v>
      </c>
      <c r="N22" s="24">
        <v>
2887</v>
      </c>
      <c r="O22" s="24">
        <v>
2887</v>
      </c>
      <c r="P22" s="25">
        <f t="shared" si="2"/>
        <v>
100</v>
      </c>
      <c r="Q22" s="26" t="s">
        <v>
15</v>
      </c>
      <c r="R22" s="2">
        <v>
407055</v>
      </c>
      <c r="S22" s="2">
        <v>
24648114</v>
      </c>
      <c r="T22" s="1">
        <v>
6888</v>
      </c>
      <c r="U22" s="1">
        <v>
214947</v>
      </c>
      <c r="V22" s="22">
        <f t="shared" si="3"/>
        <v>
8821249.0999999996</v>
      </c>
    </row>
    <row r="23" spans="1:22" ht="21" customHeight="1">
      <c r="A23" s="27" t="s">
        <v>
39</v>
      </c>
      <c r="B23" s="24">
        <f t="shared" si="5"/>
        <v>
66041993</v>
      </c>
      <c r="C23" s="24">
        <f t="shared" si="6"/>
        <v>
63867123</v>
      </c>
      <c r="D23" s="29">
        <f t="shared" si="7"/>
        <v>
96.7</v>
      </c>
      <c r="E23" s="28">
        <v>
1186273</v>
      </c>
      <c r="F23" s="28">
        <v>
1169301</v>
      </c>
      <c r="G23" s="29">
        <f t="shared" si="4"/>
        <v>
98.6</v>
      </c>
      <c r="H23" s="28">
        <v>
64855720</v>
      </c>
      <c r="I23" s="28">
        <v>
62697822</v>
      </c>
      <c r="J23" s="29">
        <f t="shared" si="0"/>
        <v>
96.7</v>
      </c>
      <c r="K23" s="28">
        <v>
206805</v>
      </c>
      <c r="L23" s="28">
        <v>
181640</v>
      </c>
      <c r="M23" s="29">
        <f t="shared" si="1"/>
        <v>
87.8</v>
      </c>
      <c r="N23" s="28">
        <v>
4566</v>
      </c>
      <c r="O23" s="28">
        <v>
4566</v>
      </c>
      <c r="P23" s="29">
        <f t="shared" si="2"/>
        <v>
100</v>
      </c>
      <c r="Q23" s="30" t="s">
        <v>
40</v>
      </c>
      <c r="R23" s="2">
        <v>
683302</v>
      </c>
      <c r="S23" s="2">
        <v>
51891315</v>
      </c>
      <c r="T23" s="1">
        <v>
4210</v>
      </c>
      <c r="U23" s="1">
        <v>
521808</v>
      </c>
      <c r="V23" s="22">
        <f t="shared" si="3"/>
        <v>
12941259.4</v>
      </c>
    </row>
    <row r="24" spans="1:22" ht="21" customHeight="1">
      <c r="A24" s="18" t="s">
        <v>
41</v>
      </c>
      <c r="B24" s="19">
        <f t="shared" si="5"/>
        <v>
31498668</v>
      </c>
      <c r="C24" s="19">
        <f t="shared" si="6"/>
        <v>
30433810</v>
      </c>
      <c r="D24" s="20">
        <f t="shared" si="7"/>
        <v>
96.6</v>
      </c>
      <c r="E24" s="19">
        <v>
614640</v>
      </c>
      <c r="F24" s="19">
        <v>
593861</v>
      </c>
      <c r="G24" s="20">
        <f t="shared" si="4"/>
        <v>
96.6</v>
      </c>
      <c r="H24" s="19">
        <v>
30884028</v>
      </c>
      <c r="I24" s="19">
        <v>
29839949</v>
      </c>
      <c r="J24" s="20">
        <f t="shared" si="0"/>
        <v>
96.6</v>
      </c>
      <c r="K24" s="19">
        <v>
93355</v>
      </c>
      <c r="L24" s="19">
        <v>
84777</v>
      </c>
      <c r="M24" s="20">
        <f t="shared" si="1"/>
        <v>
90.8</v>
      </c>
      <c r="N24" s="19">
        <v>
1998</v>
      </c>
      <c r="O24" s="19">
        <v>
1998</v>
      </c>
      <c r="P24" s="20">
        <f t="shared" si="2"/>
        <v>
100</v>
      </c>
      <c r="Q24" s="21" t="s">
        <v>
42</v>
      </c>
      <c r="R24" s="2">
        <v>
323641</v>
      </c>
      <c r="S24" s="2">
        <v>
19690305</v>
      </c>
      <c r="T24" s="1">
        <v>
1806</v>
      </c>
      <c r="U24" s="1">
        <v>
211963</v>
      </c>
      <c r="V24" s="22">
        <f t="shared" si="3"/>
        <v>
11270856.4</v>
      </c>
    </row>
    <row r="25" spans="1:22" ht="21" customHeight="1">
      <c r="A25" s="23" t="s">
        <v>
213</v>
      </c>
      <c r="B25" s="24">
        <f t="shared" si="5"/>
        <v>
28581309</v>
      </c>
      <c r="C25" s="24">
        <f t="shared" si="6"/>
        <v>
27991692</v>
      </c>
      <c r="D25" s="25">
        <f t="shared" si="7"/>
        <v>
97.9</v>
      </c>
      <c r="E25" s="24">
        <v>
698019</v>
      </c>
      <c r="F25" s="24">
        <v>
683619</v>
      </c>
      <c r="G25" s="25">
        <f t="shared" si="4"/>
        <v>
97.9</v>
      </c>
      <c r="H25" s="24">
        <v>
27883290</v>
      </c>
      <c r="I25" s="24">
        <v>
27308073</v>
      </c>
      <c r="J25" s="25">
        <f t="shared" si="0"/>
        <v>
97.9</v>
      </c>
      <c r="K25" s="24">
        <v>
132618</v>
      </c>
      <c r="L25" s="24">
        <v>
124460</v>
      </c>
      <c r="M25" s="25">
        <f t="shared" si="1"/>
        <v>
93.8</v>
      </c>
      <c r="N25" s="24">
        <v>
2087</v>
      </c>
      <c r="O25" s="24">
        <v>
2087</v>
      </c>
      <c r="P25" s="25">
        <f t="shared" si="2"/>
        <v>
100</v>
      </c>
      <c r="Q25" s="26" t="s">
        <v>
43</v>
      </c>
      <c r="R25" s="2">
        <v>
411154</v>
      </c>
      <c r="S25" s="2">
        <v>
18754186</v>
      </c>
      <c r="T25" s="1">
        <v>
1406</v>
      </c>
      <c r="U25" s="1">
        <v>
149540</v>
      </c>
      <c r="V25" s="22">
        <f t="shared" si="3"/>
        <v>
9264925.0999999996</v>
      </c>
    </row>
    <row r="26" spans="1:22" ht="21" customHeight="1">
      <c r="A26" s="23" t="s">
        <v>
44</v>
      </c>
      <c r="B26" s="24">
        <f t="shared" si="5"/>
        <v>
17105420</v>
      </c>
      <c r="C26" s="24">
        <f t="shared" si="6"/>
        <v>
16489583</v>
      </c>
      <c r="D26" s="25">
        <f t="shared" si="7"/>
        <v>
96.4</v>
      </c>
      <c r="E26" s="24">
        <v>
422149</v>
      </c>
      <c r="F26" s="24">
        <v>
409973</v>
      </c>
      <c r="G26" s="25">
        <f t="shared" si="4"/>
        <v>
97.1</v>
      </c>
      <c r="H26" s="24">
        <v>
16683271</v>
      </c>
      <c r="I26" s="24">
        <v>
16079610</v>
      </c>
      <c r="J26" s="25">
        <f t="shared" si="0"/>
        <v>
96.4</v>
      </c>
      <c r="K26" s="24">
        <v>
82060</v>
      </c>
      <c r="L26" s="24">
        <v>
76999</v>
      </c>
      <c r="M26" s="25">
        <f t="shared" si="1"/>
        <v>
93.8</v>
      </c>
      <c r="N26" s="24">
        <v>
1771</v>
      </c>
      <c r="O26" s="24">
        <v>
1771</v>
      </c>
      <c r="P26" s="25">
        <f t="shared" si="2"/>
        <v>
100</v>
      </c>
      <c r="Q26" s="26" t="s">
        <v>
45</v>
      </c>
      <c r="R26" s="2">
        <v>
218013</v>
      </c>
      <c r="S26" s="2">
        <v>
9839008</v>
      </c>
      <c r="T26" s="1">
        <v>
795</v>
      </c>
      <c r="U26" s="1">
        <v>
170579</v>
      </c>
      <c r="V26" s="22">
        <f t="shared" si="3"/>
        <v>
6876927.9000000004</v>
      </c>
    </row>
    <row r="27" spans="1:22" ht="21" customHeight="1">
      <c r="A27" s="23" t="s">
        <v>
46</v>
      </c>
      <c r="B27" s="24">
        <f t="shared" si="5"/>
        <v>
45406031</v>
      </c>
      <c r="C27" s="24">
        <f t="shared" si="6"/>
        <v>
44189949</v>
      </c>
      <c r="D27" s="25">
        <f t="shared" si="7"/>
        <v>
97.3</v>
      </c>
      <c r="E27" s="24">
        <v>
1118273</v>
      </c>
      <c r="F27" s="24">
        <v>
1088288</v>
      </c>
      <c r="G27" s="25">
        <f t="shared" si="4"/>
        <v>
97.3</v>
      </c>
      <c r="H27" s="24">
        <v>
44287758</v>
      </c>
      <c r="I27" s="24">
        <v>
43101661</v>
      </c>
      <c r="J27" s="25">
        <f t="shared" si="0"/>
        <v>
97.3</v>
      </c>
      <c r="K27" s="24">
        <v>
289601</v>
      </c>
      <c r="L27" s="24">
        <v>
261604</v>
      </c>
      <c r="M27" s="25">
        <f t="shared" si="1"/>
        <v>
90.3</v>
      </c>
      <c r="N27" s="24">
        <v>
6421</v>
      </c>
      <c r="O27" s="24">
        <v>
6421</v>
      </c>
      <c r="P27" s="25">
        <f t="shared" si="2"/>
        <v>
100</v>
      </c>
      <c r="Q27" s="26" t="s">
        <v>
47</v>
      </c>
      <c r="R27" s="2">
        <v>
641474</v>
      </c>
      <c r="S27" s="2">
        <v>
32264766</v>
      </c>
      <c r="T27" s="1">
        <v>
1803</v>
      </c>
      <c r="U27" s="1">
        <v>
278493</v>
      </c>
      <c r="V27" s="22">
        <f t="shared" si="3"/>
        <v>
12219397.699999999</v>
      </c>
    </row>
    <row r="28" spans="1:22" ht="21" customHeight="1">
      <c r="A28" s="27" t="s">
        <v>
48</v>
      </c>
      <c r="B28" s="24">
        <f t="shared" si="5"/>
        <v>
65313219</v>
      </c>
      <c r="C28" s="24">
        <f t="shared" si="6"/>
        <v>
63709889</v>
      </c>
      <c r="D28" s="29">
        <f t="shared" si="7"/>
        <v>
97.5</v>
      </c>
      <c r="E28" s="28">
        <v>
1407548</v>
      </c>
      <c r="F28" s="28">
        <v>
1372996</v>
      </c>
      <c r="G28" s="29">
        <f t="shared" si="4"/>
        <v>
97.5</v>
      </c>
      <c r="H28" s="28">
        <v>
63905671</v>
      </c>
      <c r="I28" s="28">
        <v>
62336893</v>
      </c>
      <c r="J28" s="29">
        <f t="shared" si="0"/>
        <v>
97.5</v>
      </c>
      <c r="K28" s="28">
        <v>
384701</v>
      </c>
      <c r="L28" s="28">
        <v>
360326</v>
      </c>
      <c r="M28" s="29">
        <f t="shared" si="1"/>
        <v>
93.7</v>
      </c>
      <c r="N28" s="28">
        <v>
5975</v>
      </c>
      <c r="O28" s="28">
        <v>
5975</v>
      </c>
      <c r="P28" s="29">
        <f t="shared" si="2"/>
        <v>
100</v>
      </c>
      <c r="Q28" s="30" t="s">
        <v>
49</v>
      </c>
      <c r="R28" s="2">
        <v>
812034</v>
      </c>
      <c r="S28" s="2">
        <v>
49899063</v>
      </c>
      <c r="T28" s="1">
        <v>
6720</v>
      </c>
      <c r="U28" s="1">
        <v>
427234</v>
      </c>
      <c r="V28" s="22">
        <f t="shared" si="3"/>
        <v>
14168070.5</v>
      </c>
    </row>
    <row r="29" spans="1:22" ht="21" customHeight="1">
      <c r="A29" s="23" t="s">
        <v>
50</v>
      </c>
      <c r="B29" s="19">
        <f t="shared" si="5"/>
        <v>
46861199</v>
      </c>
      <c r="C29" s="19">
        <f t="shared" si="6"/>
        <v>
45078743</v>
      </c>
      <c r="D29" s="25">
        <f t="shared" si="7"/>
        <v>
96.2</v>
      </c>
      <c r="E29" s="24">
        <v>
1281156</v>
      </c>
      <c r="F29" s="24">
        <v>
1228426</v>
      </c>
      <c r="G29" s="25">
        <f t="shared" si="4"/>
        <v>
95.9</v>
      </c>
      <c r="H29" s="24">
        <v>
45580043</v>
      </c>
      <c r="I29" s="24">
        <v>
43850317</v>
      </c>
      <c r="J29" s="25">
        <f t="shared" si="0"/>
        <v>
96.2</v>
      </c>
      <c r="K29" s="24">
        <v>
567132</v>
      </c>
      <c r="L29" s="24">
        <v>
492096</v>
      </c>
      <c r="M29" s="25">
        <f t="shared" si="1"/>
        <v>
86.8</v>
      </c>
      <c r="N29" s="24">
        <v>
7741</v>
      </c>
      <c r="O29" s="24">
        <v>
7741</v>
      </c>
      <c r="P29" s="25">
        <f t="shared" si="2"/>
        <v>
100</v>
      </c>
      <c r="Q29" s="26" t="s">
        <v>
51</v>
      </c>
      <c r="R29" s="2">
        <v>
737520</v>
      </c>
      <c r="S29" s="2">
        <v>
30506455</v>
      </c>
      <c r="T29" s="1">
        <v>
3124</v>
      </c>
      <c r="U29" s="1">
        <v>
336263</v>
      </c>
      <c r="V29" s="22">
        <f t="shared" si="3"/>
        <v>
15277741.1</v>
      </c>
    </row>
    <row r="30" spans="1:22" ht="21" customHeight="1">
      <c r="A30" s="23" t="s">
        <v>
52</v>
      </c>
      <c r="B30" s="24">
        <f t="shared" si="5"/>
        <v>
33130173</v>
      </c>
      <c r="C30" s="24">
        <f t="shared" si="6"/>
        <v>
31770940</v>
      </c>
      <c r="D30" s="25">
        <f t="shared" si="7"/>
        <v>
95.9</v>
      </c>
      <c r="E30" s="24">
        <v>
885966</v>
      </c>
      <c r="F30" s="24">
        <v>
847827</v>
      </c>
      <c r="G30" s="25">
        <f t="shared" si="4"/>
        <v>
95.7</v>
      </c>
      <c r="H30" s="24">
        <v>
32244207</v>
      </c>
      <c r="I30" s="24">
        <v>
30923113</v>
      </c>
      <c r="J30" s="25">
        <f t="shared" si="0"/>
        <v>
95.9</v>
      </c>
      <c r="K30" s="24">
        <v>
286044</v>
      </c>
      <c r="L30" s="24">
        <v>
259434</v>
      </c>
      <c r="M30" s="25">
        <f t="shared" si="1"/>
        <v>
90.7</v>
      </c>
      <c r="N30" s="24">
        <v>
4073</v>
      </c>
      <c r="O30" s="24">
        <v>
4073</v>
      </c>
      <c r="P30" s="25">
        <f t="shared" si="2"/>
        <v>
100</v>
      </c>
      <c r="Q30" s="26" t="s">
        <v>
53</v>
      </c>
      <c r="R30" s="2">
        <v>
514795</v>
      </c>
      <c r="S30" s="2">
        <v>
22001266</v>
      </c>
      <c r="T30" s="1">
        <v>
2987</v>
      </c>
      <c r="U30" s="1">
        <v>
177889</v>
      </c>
      <c r="V30" s="22">
        <f t="shared" si="3"/>
        <v>
10433140.300000001</v>
      </c>
    </row>
    <row r="31" spans="1:22" ht="21" customHeight="1" thickBot="1">
      <c r="A31" s="31" t="s">
        <v>
54</v>
      </c>
      <c r="B31" s="32">
        <f t="shared" si="5"/>
        <v>
50822341</v>
      </c>
      <c r="C31" s="32">
        <f t="shared" si="6"/>
        <v>
50268126</v>
      </c>
      <c r="D31" s="33">
        <f t="shared" si="7"/>
        <v>
98.9</v>
      </c>
      <c r="E31" s="32">
        <v>
1293848</v>
      </c>
      <c r="F31" s="32">
        <v>
1279739</v>
      </c>
      <c r="G31" s="33">
        <f t="shared" si="4"/>
        <v>
98.9</v>
      </c>
      <c r="H31" s="32">
        <v>
49528493</v>
      </c>
      <c r="I31" s="32">
        <v>
48988387</v>
      </c>
      <c r="J31" s="33">
        <f t="shared" si="0"/>
        <v>
98.9</v>
      </c>
      <c r="K31" s="32">
        <v>
391976</v>
      </c>
      <c r="L31" s="32">
        <v>
388690</v>
      </c>
      <c r="M31" s="33">
        <f t="shared" si="1"/>
        <v>
99.2</v>
      </c>
      <c r="N31" s="32">
        <v>
5874</v>
      </c>
      <c r="O31" s="32">
        <v>
5874</v>
      </c>
      <c r="P31" s="33">
        <f t="shared" si="2"/>
        <v>
100</v>
      </c>
      <c r="Q31" s="34" t="s">
        <v>
27</v>
      </c>
      <c r="R31" s="2">
        <v>
756048</v>
      </c>
      <c r="S31" s="2">
        <v>
35181276</v>
      </c>
      <c r="T31" s="1">
        <v>
1636</v>
      </c>
      <c r="U31" s="1">
        <v>
213986</v>
      </c>
      <c r="V31" s="22">
        <f t="shared" si="3"/>
        <v>
14669296.1</v>
      </c>
    </row>
    <row r="32" spans="1:22">
      <c r="H32" s="1" t="s">
        <v>
156</v>
      </c>
    </row>
  </sheetData>
  <mergeCells count="9">
    <mergeCell ref="Q3:Q5"/>
    <mergeCell ref="E4:G4"/>
    <mergeCell ref="H4:J4"/>
    <mergeCell ref="K3:M4"/>
    <mergeCell ref="A3:A5"/>
    <mergeCell ref="B3:D4"/>
    <mergeCell ref="E3:G3"/>
    <mergeCell ref="H3:J3"/>
    <mergeCell ref="N3:P4"/>
  </mergeCells>
  <phoneticPr fontId="24"/>
  <printOptions horizontalCentered="1"/>
  <pageMargins left="0.59055118110236227" right="0.59055118110236227" top="0.59055118110236227" bottom="0.39370078740157483" header="0.19685039370078741" footer="0.19685039370078741"/>
  <headerFooter alignWithMargins="0"/>
  <colBreaks count="1" manualBreakCount="1">
    <brk id="7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AN30"/>
  <sheetViews>
    <sheetView view="pageBreakPreview" topLeftCell="A7" zoomScale="85" zoomScaleNormal="130" zoomScaleSheetLayoutView="85" workbookViewId="0">
      <selection activeCell="AC30" sqref="A30:AC30"/>
    </sheetView>
  </sheetViews>
  <sheetFormatPr defaultColWidth="9" defaultRowHeight="12"/>
  <cols>
    <col min="1" max="1" width="10.625" style="1" customWidth="1"/>
    <col min="2" max="3" width="12.625" style="1" hidden="1" customWidth="1"/>
    <col min="4" max="4" width="8.625" style="1" hidden="1" customWidth="1"/>
    <col min="5" max="6" width="14.625" style="1" hidden="1" customWidth="1"/>
    <col min="7" max="9" width="12.625" style="1" hidden="1" customWidth="1"/>
    <col min="10" max="10" width="8.625" style="1" hidden="1" customWidth="1"/>
    <col min="11" max="12" width="10.625" style="1" customWidth="1"/>
    <col min="13" max="13" width="8.75" style="1" customWidth="1"/>
    <col min="14" max="16" width="9.625" style="1" customWidth="1"/>
    <col min="17" max="18" width="10.625" style="1" customWidth="1"/>
    <col min="19" max="19" width="8.75" style="1" customWidth="1"/>
    <col min="20" max="21" width="10.625" style="1" customWidth="1"/>
    <col min="22" max="22" width="8.75" style="1" customWidth="1"/>
    <col min="23" max="25" width="9.625" style="1" customWidth="1"/>
    <col min="26" max="27" width="13" style="1" customWidth="1"/>
    <col min="28" max="28" width="8.75" style="1" customWidth="1"/>
    <col min="29" max="29" width="4.5" style="1" customWidth="1"/>
    <col min="30" max="31" width="11.625" style="2" hidden="1" customWidth="1"/>
    <col min="32" max="33" width="11.625" style="1" hidden="1" customWidth="1"/>
    <col min="34" max="34" width="9.25" style="1" hidden="1" customWidth="1"/>
    <col min="35" max="35" width="0" style="1" hidden="1" customWidth="1"/>
    <col min="36" max="38" width="9" style="1"/>
    <col min="39" max="39" width="15.75" style="1" customWidth="1"/>
    <col min="40" max="40" width="11.5" style="1" bestFit="1" customWidth="1"/>
    <col min="41" max="16384" width="9" style="1"/>
  </cols>
  <sheetData>
    <row r="2" spans="1:40" ht="18" customHeight="1" thickBot="1">
      <c r="AB2" s="35" t="s">
        <v>
55</v>
      </c>
    </row>
    <row r="3" spans="1:40" ht="21" customHeight="1">
      <c r="A3" s="111" t="s">
        <v>
1</v>
      </c>
      <c r="B3" s="118" t="s">
        <v>
2</v>
      </c>
      <c r="C3" s="121"/>
      <c r="D3" s="122"/>
      <c r="E3" s="118" t="s">
        <v>
56</v>
      </c>
      <c r="F3" s="121"/>
      <c r="G3" s="122"/>
      <c r="H3" s="118" t="s">
        <v>
4</v>
      </c>
      <c r="I3" s="121"/>
      <c r="J3" s="122"/>
      <c r="K3" s="118" t="s">
        <v>
57</v>
      </c>
      <c r="L3" s="119"/>
      <c r="M3" s="120"/>
      <c r="N3" s="118" t="s">
        <v>
58</v>
      </c>
      <c r="O3" s="119"/>
      <c r="P3" s="120"/>
      <c r="Q3" s="118" t="s">
        <v>
59</v>
      </c>
      <c r="R3" s="119"/>
      <c r="S3" s="120"/>
      <c r="T3" s="118" t="s">
        <v>
60</v>
      </c>
      <c r="U3" s="119"/>
      <c r="V3" s="120"/>
      <c r="W3" s="118" t="s">
        <v>
61</v>
      </c>
      <c r="X3" s="119"/>
      <c r="Y3" s="120"/>
      <c r="Z3" s="118" t="s">
        <v>
62</v>
      </c>
      <c r="AA3" s="121"/>
      <c r="AB3" s="122"/>
      <c r="AC3" s="99" t="s">
        <v>
1</v>
      </c>
      <c r="AM3" s="1" t="s">
        <v>
108</v>
      </c>
    </row>
    <row r="4" spans="1:40" ht="29.25" customHeight="1">
      <c r="A4" s="113"/>
      <c r="B4" s="36" t="s">
        <v>
7</v>
      </c>
      <c r="C4" s="36" t="s">
        <v>
8</v>
      </c>
      <c r="D4" s="36" t="s">
        <v>
9</v>
      </c>
      <c r="E4" s="5" t="s">
        <v>
63</v>
      </c>
      <c r="F4" s="5" t="s">
        <v>
64</v>
      </c>
      <c r="G4" s="5" t="s">
        <v>
65</v>
      </c>
      <c r="H4" s="36" t="s">
        <v>
7</v>
      </c>
      <c r="I4" s="36" t="s">
        <v>
8</v>
      </c>
      <c r="J4" s="36" t="s">
        <v>
9</v>
      </c>
      <c r="K4" s="5" t="s">
        <v>
7</v>
      </c>
      <c r="L4" s="5" t="s">
        <v>
8</v>
      </c>
      <c r="M4" s="5" t="s">
        <v>
66</v>
      </c>
      <c r="N4" s="5" t="s">
        <v>
7</v>
      </c>
      <c r="O4" s="5" t="s">
        <v>
8</v>
      </c>
      <c r="P4" s="5" t="s">
        <v>
66</v>
      </c>
      <c r="Q4" s="5" t="s">
        <v>
7</v>
      </c>
      <c r="R4" s="5" t="s">
        <v>
8</v>
      </c>
      <c r="S4" s="5" t="s">
        <v>
66</v>
      </c>
      <c r="T4" s="5" t="s">
        <v>
7</v>
      </c>
      <c r="U4" s="5" t="s">
        <v>
8</v>
      </c>
      <c r="V4" s="5" t="s">
        <v>
66</v>
      </c>
      <c r="W4" s="5" t="s">
        <v>
7</v>
      </c>
      <c r="X4" s="5" t="s">
        <v>
8</v>
      </c>
      <c r="Y4" s="5" t="s">
        <v>
66</v>
      </c>
      <c r="Z4" s="5" t="s">
        <v>
7</v>
      </c>
      <c r="AA4" s="5" t="s">
        <v>
8</v>
      </c>
      <c r="AB4" s="5" t="s">
        <v>
66</v>
      </c>
      <c r="AC4" s="101"/>
    </row>
    <row r="5" spans="1:40" ht="25.5" customHeight="1">
      <c r="A5" s="6"/>
      <c r="B5" s="7" t="s">
        <v>
10</v>
      </c>
      <c r="C5" s="7" t="s">
        <v>
10</v>
      </c>
      <c r="D5" s="7" t="s">
        <v>
114</v>
      </c>
      <c r="E5" s="7" t="s">
        <v>
10</v>
      </c>
      <c r="F5" s="7" t="s">
        <v>
10</v>
      </c>
      <c r="G5" s="7" t="s">
        <v>
10</v>
      </c>
      <c r="H5" s="7" t="s">
        <v>
10</v>
      </c>
      <c r="I5" s="7" t="s">
        <v>
10</v>
      </c>
      <c r="J5" s="7" t="s">
        <v>
114</v>
      </c>
      <c r="K5" s="7" t="s">
        <v>
10</v>
      </c>
      <c r="L5" s="7" t="s">
        <v>
10</v>
      </c>
      <c r="M5" s="7" t="s">
        <v>
114</v>
      </c>
      <c r="N5" s="7" t="s">
        <v>
10</v>
      </c>
      <c r="O5" s="7" t="s">
        <v>
10</v>
      </c>
      <c r="P5" s="7" t="s">
        <v>
114</v>
      </c>
      <c r="Q5" s="7" t="s">
        <v>
10</v>
      </c>
      <c r="R5" s="7" t="s">
        <v>
10</v>
      </c>
      <c r="S5" s="7" t="s">
        <v>
114</v>
      </c>
      <c r="T5" s="7" t="s">
        <v>
10</v>
      </c>
      <c r="U5" s="7" t="s">
        <v>
10</v>
      </c>
      <c r="V5" s="7" t="s">
        <v>
114</v>
      </c>
      <c r="W5" s="7" t="s">
        <v>
10</v>
      </c>
      <c r="X5" s="7" t="s">
        <v>
10</v>
      </c>
      <c r="Y5" s="7" t="s">
        <v>
114</v>
      </c>
      <c r="Z5" s="7" t="s">
        <v>
10</v>
      </c>
      <c r="AA5" s="7" t="s">
        <v>
10</v>
      </c>
      <c r="AB5" s="7" t="s">
        <v>
114</v>
      </c>
      <c r="AC5" s="8"/>
    </row>
    <row r="6" spans="1:40" ht="25.5" customHeight="1">
      <c r="A6" s="3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0"/>
    </row>
    <row r="7" spans="1:40" s="17" customFormat="1" ht="25.5" customHeight="1">
      <c r="A7" s="11" t="s">
        <v>
11</v>
      </c>
      <c r="B7" s="12">
        <f>
SUM(B8:B30)</f>
        <v>
805547009</v>
      </c>
      <c r="C7" s="12">
        <f>
SUM(C8:C30)</f>
        <v>
711513430</v>
      </c>
      <c r="D7" s="13">
        <f t="shared" ref="D7:D30" si="0">
ROUND(C7/B7*100,1)</f>
        <v>
88.3</v>
      </c>
      <c r="E7" s="12">
        <f>
SUM(E8:E30)</f>
        <v>
10550472</v>
      </c>
      <c r="F7" s="12">
        <f>
SUM(F8:F30)</f>
        <v>
706264424</v>
      </c>
      <c r="G7" s="12">
        <f>
SUM(G8:G30)</f>
        <v>
88732113</v>
      </c>
      <c r="H7" s="12">
        <f>
SUM(H8:H30)</f>
        <v>
3074301</v>
      </c>
      <c r="I7" s="12">
        <f>
SUM(I8:I30)</f>
        <v>
2307541</v>
      </c>
      <c r="J7" s="13">
        <f t="shared" ref="J7:J30" si="1">
ROUND(I7/H7*100,1)</f>
        <v>
75.099999999999994</v>
      </c>
      <c r="K7" s="12">
        <f>
SUM(K8:K30)</f>
        <v>
76220741</v>
      </c>
      <c r="L7" s="12">
        <f>
SUM(L8:L30)</f>
        <v>
76219533</v>
      </c>
      <c r="M7" s="13">
        <f>
ROUND(L7/K7*100,1)</f>
        <v>
100</v>
      </c>
      <c r="N7" s="12">
        <f t="shared" ref="N7:U7" si="2">
SUM(N8:N30)</f>
        <v>
0</v>
      </c>
      <c r="O7" s="12">
        <f t="shared" si="2"/>
        <v>
0</v>
      </c>
      <c r="P7" s="12">
        <f t="shared" si="2"/>
        <v>
0</v>
      </c>
      <c r="Q7" s="12">
        <f t="shared" si="2"/>
        <v>
472000</v>
      </c>
      <c r="R7" s="12">
        <f t="shared" si="2"/>
        <v>
472000</v>
      </c>
      <c r="S7" s="37">
        <f t="shared" si="2"/>
        <v>
100</v>
      </c>
      <c r="T7" s="12">
        <f t="shared" si="2"/>
        <v>
311788</v>
      </c>
      <c r="U7" s="12">
        <f t="shared" si="2"/>
        <v>
311788</v>
      </c>
      <c r="V7" s="13">
        <f>
ROUND(U7/T7*100,1)</f>
        <v>
100</v>
      </c>
      <c r="W7" s="12">
        <f>
SUM(W8:W30)</f>
        <v>
0</v>
      </c>
      <c r="X7" s="12">
        <f>
SUM(X8:X30)</f>
        <v>
0</v>
      </c>
      <c r="Y7" s="98">
        <f t="shared" ref="Y7:Y30" si="3">
SUM(Y8:Y30)</f>
        <v>
0</v>
      </c>
      <c r="Z7" s="12">
        <f>
SUM(Z8:Z30)</f>
        <v>
1152972697</v>
      </c>
      <c r="AA7" s="12">
        <f>
SUM(AA8:AA30)</f>
        <v>
1125175889</v>
      </c>
      <c r="AB7" s="13">
        <f t="shared" ref="AB7:AB30" si="4">
ROUND(AA7/Z7*100,1)</f>
        <v>
97.6</v>
      </c>
      <c r="AC7" s="14"/>
      <c r="AD7" s="15">
        <f>
SUM(AD8:AD30)</f>
        <v>
10503206</v>
      </c>
      <c r="AE7" s="15">
        <f>
SUM(AE8:AE30)</f>
        <v>
699716967</v>
      </c>
      <c r="AF7" s="15">
        <f>
SUM(AF8:AF30)</f>
        <v>
47266</v>
      </c>
      <c r="AG7" s="15">
        <f>
SUM(AG8:AG30)</f>
        <v>
6547457</v>
      </c>
      <c r="AH7" s="16">
        <f t="shared" ref="AH7:AH30" si="5">
+B7-AD7-AE7-AF7-AG7-G7</f>
        <v>
0</v>
      </c>
      <c r="AM7" s="79">
        <v>
1037567711</v>
      </c>
      <c r="AN7" s="79">
        <v>
982423071</v>
      </c>
    </row>
    <row r="8" spans="1:40" ht="25.5" customHeight="1">
      <c r="A8" s="18" t="s">
        <v>
12</v>
      </c>
      <c r="B8" s="19">
        <v>
9413061</v>
      </c>
      <c r="C8" s="19">
        <v>
8246189</v>
      </c>
      <c r="D8" s="20">
        <f t="shared" si="0"/>
        <v>
87.6</v>
      </c>
      <c r="E8" s="19">
        <f t="shared" ref="E8:F30" si="6">
+AD8+AF8</f>
        <v>
75183</v>
      </c>
      <c r="F8" s="19">
        <f t="shared" si="6"/>
        <v>
8145283</v>
      </c>
      <c r="G8" s="19">
        <v>
1192595</v>
      </c>
      <c r="H8" s="19">
        <v>
26405</v>
      </c>
      <c r="I8" s="19">
        <v>
23751</v>
      </c>
      <c r="J8" s="20">
        <f t="shared" si="1"/>
        <v>
89.9</v>
      </c>
      <c r="K8" s="19">
        <v>
3761682</v>
      </c>
      <c r="L8" s="19">
        <v>
3760566</v>
      </c>
      <c r="M8" s="20">
        <f t="shared" ref="M8:M30" si="7">
ROUND(L8/K8*100,1)</f>
        <v>
100</v>
      </c>
      <c r="N8" s="19">
        <v>
0</v>
      </c>
      <c r="O8" s="19">
        <v>
0</v>
      </c>
      <c r="P8" s="19">
        <v>
0</v>
      </c>
      <c r="Q8" s="19">
        <v>
0</v>
      </c>
      <c r="R8" s="19">
        <v>
0</v>
      </c>
      <c r="S8" s="19">
        <v>
0</v>
      </c>
      <c r="T8" s="19">
        <v>
8188</v>
      </c>
      <c r="U8" s="19">
        <v>
8188</v>
      </c>
      <c r="V8" s="20">
        <f t="shared" ref="V8:V15" si="8">
ROUND(U8/T8*100,1)</f>
        <v>
100</v>
      </c>
      <c r="W8" s="19">
        <v>
0</v>
      </c>
      <c r="X8" s="19">
        <v>
0</v>
      </c>
      <c r="Y8" s="12">
        <f t="shared" si="3"/>
        <v>
0</v>
      </c>
      <c r="Z8" s="19">
        <f>
'区税1 '!B9+'区税1 '!K9+'区税1 '!N9+'区税2 '!K8+'区税2 '!N8+'区税2 '!Q8+T8+W8</f>
        <v>
22004737</v>
      </c>
      <c r="AA8" s="19">
        <f>
'区税1 '!C9+'区税1 '!L9+'区税1 '!O9+'区税2 '!L8+'区税2 '!O8+'区税2 '!R8+U8+X8</f>
        <v>
21648748</v>
      </c>
      <c r="AB8" s="20">
        <f t="shared" si="4"/>
        <v>
98.4</v>
      </c>
      <c r="AC8" s="21" t="s">
        <v>
13</v>
      </c>
      <c r="AD8" s="2">
        <v>
74730</v>
      </c>
      <c r="AE8" s="2">
        <v>
8050556</v>
      </c>
      <c r="AF8" s="1">
        <v>
453</v>
      </c>
      <c r="AG8" s="1">
        <v>
94727</v>
      </c>
      <c r="AH8" s="22">
        <f t="shared" si="5"/>
        <v>
0</v>
      </c>
      <c r="AM8" s="79">
        <v>
17036579</v>
      </c>
      <c r="AN8" s="79">
        <v>
16450706</v>
      </c>
    </row>
    <row r="9" spans="1:40" ht="25.5" customHeight="1">
      <c r="A9" s="23" t="s">
        <v>
14</v>
      </c>
      <c r="B9" s="24">
        <v>
12693639</v>
      </c>
      <c r="C9" s="24">
        <v>
10624921</v>
      </c>
      <c r="D9" s="25">
        <f t="shared" si="0"/>
        <v>
83.7</v>
      </c>
      <c r="E9" s="24">
        <f t="shared" si="6"/>
        <v>
121043</v>
      </c>
      <c r="F9" s="24">
        <f t="shared" si="6"/>
        <v>
10840650</v>
      </c>
      <c r="G9" s="24">
        <v>
1731946</v>
      </c>
      <c r="H9" s="24">
        <v>
49712</v>
      </c>
      <c r="I9" s="24">
        <v>
43943</v>
      </c>
      <c r="J9" s="25">
        <f t="shared" si="1"/>
        <v>
88.4</v>
      </c>
      <c r="K9" s="24">
        <v>
2771436</v>
      </c>
      <c r="L9" s="24">
        <v>
2771436</v>
      </c>
      <c r="M9" s="25">
        <f t="shared" si="7"/>
        <v>
100</v>
      </c>
      <c r="N9" s="24">
        <v>
0</v>
      </c>
      <c r="O9" s="24">
        <v>
0</v>
      </c>
      <c r="P9" s="24">
        <v>
0</v>
      </c>
      <c r="Q9" s="24">
        <v>
0</v>
      </c>
      <c r="R9" s="24">
        <v>
0</v>
      </c>
      <c r="S9" s="24">
        <v>
0</v>
      </c>
      <c r="T9" s="24">
        <v>
2558</v>
      </c>
      <c r="U9" s="24">
        <v>
2558</v>
      </c>
      <c r="V9" s="25">
        <f t="shared" si="8"/>
        <v>
100</v>
      </c>
      <c r="W9" s="24">
        <v>
0</v>
      </c>
      <c r="X9" s="24">
        <v>
0</v>
      </c>
      <c r="Y9" s="12">
        <f t="shared" si="3"/>
        <v>
0</v>
      </c>
      <c r="Z9" s="24">
        <f>
'区税1 '!B10+'区税1 '!K10+'区税1 '!N10+'区税2 '!K9+'区税2 '!N9+'区税2 '!Q9+T9+W9</f>
        <v>
32854809</v>
      </c>
      <c r="AA9" s="24">
        <f>
'区税1 '!C10+'区税1 '!L10+'区税1 '!O10+'区税2 '!L9+'区税2 '!O9+'区税2 '!R9+U9+X9</f>
        <v>
31882792</v>
      </c>
      <c r="AB9" s="25">
        <f t="shared" si="4"/>
        <v>
97</v>
      </c>
      <c r="AC9" s="26" t="s">
        <v>
15</v>
      </c>
      <c r="AD9" s="2">
        <v>
120661</v>
      </c>
      <c r="AE9" s="2">
        <v>
10522324</v>
      </c>
      <c r="AF9" s="1">
        <v>
382</v>
      </c>
      <c r="AG9" s="1">
        <v>
318326</v>
      </c>
      <c r="AH9" s="22">
        <f t="shared" si="5"/>
        <v>
0</v>
      </c>
      <c r="AM9" s="79">
        <v>
25189226</v>
      </c>
      <c r="AN9" s="79">
        <v>
23530298</v>
      </c>
    </row>
    <row r="10" spans="1:40" ht="25.5" customHeight="1">
      <c r="A10" s="23" t="s">
        <v>
16</v>
      </c>
      <c r="B10" s="24">
        <v>
45688743</v>
      </c>
      <c r="C10" s="24">
        <v>
39177518</v>
      </c>
      <c r="D10" s="25">
        <f t="shared" si="0"/>
        <v>
85.7</v>
      </c>
      <c r="E10" s="24">
        <f t="shared" si="6"/>
        <v>
236529</v>
      </c>
      <c r="F10" s="24">
        <f t="shared" si="6"/>
        <v>
39619046</v>
      </c>
      <c r="G10" s="24">
        <v>
5833168</v>
      </c>
      <c r="H10" s="24">
        <v>
83446</v>
      </c>
      <c r="I10" s="24">
        <v>
56967</v>
      </c>
      <c r="J10" s="25">
        <f t="shared" si="1"/>
        <v>
68.3</v>
      </c>
      <c r="K10" s="24">
        <v>
6039478</v>
      </c>
      <c r="L10" s="24">
        <v>
6039478</v>
      </c>
      <c r="M10" s="25">
        <f t="shared" si="7"/>
        <v>
100</v>
      </c>
      <c r="N10" s="24">
        <v>
0</v>
      </c>
      <c r="O10" s="24">
        <v>
0</v>
      </c>
      <c r="P10" s="24">
        <v>
0</v>
      </c>
      <c r="Q10" s="24">
        <v>
0</v>
      </c>
      <c r="R10" s="24">
        <v>
0</v>
      </c>
      <c r="S10" s="24">
        <v>
0</v>
      </c>
      <c r="T10" s="24">
        <v>
3462</v>
      </c>
      <c r="U10" s="24">
        <v>
3462</v>
      </c>
      <c r="V10" s="25">
        <f t="shared" si="8"/>
        <v>
100</v>
      </c>
      <c r="W10" s="24">
        <v>
0</v>
      </c>
      <c r="X10" s="24">
        <v>
0</v>
      </c>
      <c r="Y10" s="12">
        <f t="shared" si="3"/>
        <v>
0</v>
      </c>
      <c r="Z10" s="24">
        <f>
'区税1 '!B11+'区税1 '!K11+'区税1 '!N11+'区税2 '!K10+'区税2 '!N10+'区税2 '!Q10+T10+W10</f>
        <v>
88601408</v>
      </c>
      <c r="AA10" s="24">
        <f>
'区税1 '!C11+'区税1 '!L11+'区税1 '!O11+'区税2 '!L10+'区税2 '!O10+'区税2 '!R10+U10+X10</f>
        <v>
86173095</v>
      </c>
      <c r="AB10" s="25">
        <f t="shared" si="4"/>
        <v>
97.3</v>
      </c>
      <c r="AC10" s="26" t="s">
        <v>
17</v>
      </c>
      <c r="AD10" s="2">
        <v>
235546</v>
      </c>
      <c r="AE10" s="2">
        <v>
39243922</v>
      </c>
      <c r="AF10" s="1">
        <v>
983</v>
      </c>
      <c r="AG10" s="1">
        <v>
375124</v>
      </c>
      <c r="AH10" s="22">
        <f t="shared" si="5"/>
        <v>
0</v>
      </c>
      <c r="AM10" s="79">
        <v>
76738144</v>
      </c>
      <c r="AN10" s="79">
        <v>
72383248</v>
      </c>
    </row>
    <row r="11" spans="1:40" ht="25.5" customHeight="1">
      <c r="A11" s="23" t="s">
        <v>
18</v>
      </c>
      <c r="B11" s="24">
        <v>
35242078</v>
      </c>
      <c r="C11" s="24">
        <v>
29839080</v>
      </c>
      <c r="D11" s="25">
        <f t="shared" si="0"/>
        <v>
84.7</v>
      </c>
      <c r="E11" s="24">
        <f t="shared" si="6"/>
        <v>
370199</v>
      </c>
      <c r="F11" s="24">
        <f t="shared" si="6"/>
        <v>
29519993</v>
      </c>
      <c r="G11" s="24">
        <v>
5351886</v>
      </c>
      <c r="H11" s="24">
        <v>
102667</v>
      </c>
      <c r="I11" s="24">
        <v>
75719</v>
      </c>
      <c r="J11" s="25">
        <f t="shared" si="1"/>
        <v>
73.8</v>
      </c>
      <c r="K11" s="24">
        <v>
5099930</v>
      </c>
      <c r="L11" s="24">
        <v>
5099930</v>
      </c>
      <c r="M11" s="25">
        <f t="shared" si="7"/>
        <v>
100</v>
      </c>
      <c r="N11" s="24">
        <v>
0</v>
      </c>
      <c r="O11" s="24">
        <v>
0</v>
      </c>
      <c r="P11" s="24">
        <v>
0</v>
      </c>
      <c r="Q11" s="24">
        <v>
0</v>
      </c>
      <c r="R11" s="24">
        <v>
0</v>
      </c>
      <c r="S11" s="24">
        <v>
0</v>
      </c>
      <c r="T11" s="24">
        <v>
61136</v>
      </c>
      <c r="U11" s="24">
        <v>
61136</v>
      </c>
      <c r="V11" s="25">
        <f t="shared" si="8"/>
        <v>
100</v>
      </c>
      <c r="W11" s="24">
        <v>
0</v>
      </c>
      <c r="X11" s="24">
        <v>
0</v>
      </c>
      <c r="Y11" s="12">
        <f t="shared" si="3"/>
        <v>
0</v>
      </c>
      <c r="Z11" s="24">
        <f>
'区税1 '!B12+'区税1 '!K12+'区税1 '!N12+'区税2 '!K11+'区税2 '!N11+'区税2 '!Q11+T11+W11</f>
        <v>
51439618</v>
      </c>
      <c r="AA11" s="24">
        <f>
'区税1 '!C12+'区税1 '!L12+'区税1 '!O12+'区税2 '!L11+'区税2 '!O11+'区税2 '!R11+U11+X11</f>
        <v>
49902484</v>
      </c>
      <c r="AB11" s="25">
        <f t="shared" si="4"/>
        <v>
97</v>
      </c>
      <c r="AC11" s="26" t="s">
        <v>
19</v>
      </c>
      <c r="AD11" s="2">
        <v>
368215</v>
      </c>
      <c r="AE11" s="2">
        <v>
29274857</v>
      </c>
      <c r="AF11" s="1">
        <v>
1984</v>
      </c>
      <c r="AG11" s="1">
        <v>
245136</v>
      </c>
      <c r="AH11" s="22">
        <f t="shared" si="5"/>
        <v>
0</v>
      </c>
      <c r="AM11" s="79">
        <v>
45596190</v>
      </c>
      <c r="AN11" s="79">
        <v>
43115402</v>
      </c>
    </row>
    <row r="12" spans="1:40" ht="25.5" customHeight="1">
      <c r="A12" s="27" t="s">
        <v>
20</v>
      </c>
      <c r="B12" s="28">
        <v>
25502454</v>
      </c>
      <c r="C12" s="28">
        <v>
23508033</v>
      </c>
      <c r="D12" s="29">
        <f t="shared" si="0"/>
        <v>
92.2</v>
      </c>
      <c r="E12" s="28">
        <f t="shared" si="6"/>
        <v>
232336</v>
      </c>
      <c r="F12" s="28">
        <f t="shared" si="6"/>
        <v>
23248428</v>
      </c>
      <c r="G12" s="28">
        <v>
2021690</v>
      </c>
      <c r="H12" s="28">
        <v>
61928</v>
      </c>
      <c r="I12" s="28">
        <v>
46160</v>
      </c>
      <c r="J12" s="29">
        <f t="shared" si="1"/>
        <v>
74.5</v>
      </c>
      <c r="K12" s="28">
        <v>
1021326</v>
      </c>
      <c r="L12" s="28">
        <v>
1021326</v>
      </c>
      <c r="M12" s="29">
        <f t="shared" si="7"/>
        <v>
100</v>
      </c>
      <c r="N12" s="28">
        <v>
0</v>
      </c>
      <c r="O12" s="28">
        <v>
0</v>
      </c>
      <c r="P12" s="28">
        <v>
0</v>
      </c>
      <c r="Q12" s="28">
        <v>
0</v>
      </c>
      <c r="R12" s="28">
        <v>
0</v>
      </c>
      <c r="S12" s="28">
        <v>
0</v>
      </c>
      <c r="T12" s="28">
        <v>
27526</v>
      </c>
      <c r="U12" s="28">
        <v>
27526</v>
      </c>
      <c r="V12" s="29">
        <f t="shared" si="8"/>
        <v>
100</v>
      </c>
      <c r="W12" s="28">
        <v>
0</v>
      </c>
      <c r="X12" s="28">
        <v>
0</v>
      </c>
      <c r="Y12" s="98">
        <f t="shared" si="3"/>
        <v>
0</v>
      </c>
      <c r="Z12" s="24">
        <f>
'区税1 '!B13+'区税1 '!K13+'区税1 '!N13+'区税2 '!K12+'区税2 '!N12+'区税2 '!Q12+T12+W12</f>
        <v>
35248062</v>
      </c>
      <c r="AA12" s="24">
        <f>
'区税1 '!C13+'区税1 '!L13+'区税1 '!O13+'区税2 '!L12+'区税2 '!O12+'区税2 '!R12+U12+X12</f>
        <v>
34898452</v>
      </c>
      <c r="AB12" s="29">
        <f t="shared" si="4"/>
        <v>
99</v>
      </c>
      <c r="AC12" s="30" t="s">
        <v>
21</v>
      </c>
      <c r="AD12" s="2">
        <v>
231838</v>
      </c>
      <c r="AE12" s="2">
        <v>
23103428</v>
      </c>
      <c r="AF12" s="1">
        <v>
498</v>
      </c>
      <c r="AG12" s="1">
        <v>
145000</v>
      </c>
      <c r="AH12" s="22">
        <f t="shared" si="5"/>
        <v>
0</v>
      </c>
      <c r="AM12" s="79">
        <v>
30584247</v>
      </c>
      <c r="AN12" s="79">
        <v>
29964564</v>
      </c>
    </row>
    <row r="13" spans="1:40" ht="25.5" customHeight="1">
      <c r="A13" s="18" t="s">
        <v>
22</v>
      </c>
      <c r="B13" s="19">
        <v>
13617603</v>
      </c>
      <c r="C13" s="19">
        <v>
12237435</v>
      </c>
      <c r="D13" s="20">
        <f t="shared" si="0"/>
        <v>
89.9</v>
      </c>
      <c r="E13" s="19">
        <f t="shared" si="6"/>
        <v>
201965</v>
      </c>
      <c r="F13" s="19">
        <f t="shared" si="6"/>
        <v>
12110772</v>
      </c>
      <c r="G13" s="19">
        <v>
1304866</v>
      </c>
      <c r="H13" s="19">
        <v>
52418</v>
      </c>
      <c r="I13" s="19">
        <v>
48081</v>
      </c>
      <c r="J13" s="20">
        <f t="shared" si="1"/>
        <v>
91.7</v>
      </c>
      <c r="K13" s="19">
        <v>
3318780</v>
      </c>
      <c r="L13" s="19">
        <v>
3318780</v>
      </c>
      <c r="M13" s="20">
        <f t="shared" si="7"/>
        <v>
100</v>
      </c>
      <c r="N13" s="19">
        <v>
0</v>
      </c>
      <c r="O13" s="19">
        <v>
0</v>
      </c>
      <c r="P13" s="19">
        <v>
0</v>
      </c>
      <c r="Q13" s="19">
        <v>
0</v>
      </c>
      <c r="R13" s="19">
        <v>
0</v>
      </c>
      <c r="S13" s="19">
        <v>
0</v>
      </c>
      <c r="T13" s="19">
        <v>
3779</v>
      </c>
      <c r="U13" s="19">
        <v>
3779</v>
      </c>
      <c r="V13" s="20">
        <f t="shared" si="8"/>
        <v>
100</v>
      </c>
      <c r="W13" s="19">
        <v>
0</v>
      </c>
      <c r="X13" s="19">
        <v>
0</v>
      </c>
      <c r="Y13" s="12">
        <f t="shared" si="3"/>
        <v>
0</v>
      </c>
      <c r="Z13" s="19">
        <f>
'区税1 '!B14+'区税1 '!K14+'区税1 '!N14+'区税2 '!K13+'区税2 '!N13+'区税2 '!Q13+T13+W13</f>
        <v>
23763571</v>
      </c>
      <c r="AA13" s="19">
        <f>
'区税1 '!C14+'区税1 '!L14+'区税1 '!O14+'区税2 '!L13+'区税2 '!O13+'区税2 '!R13+U13+X13</f>
        <v>
23099371</v>
      </c>
      <c r="AB13" s="20">
        <f t="shared" si="4"/>
        <v>
97.2</v>
      </c>
      <c r="AC13" s="21" t="s">
        <v>
23</v>
      </c>
      <c r="AD13" s="2">
        <v>
201266</v>
      </c>
      <c r="AE13" s="2">
        <v>
12016676</v>
      </c>
      <c r="AF13" s="1">
        <v>
699</v>
      </c>
      <c r="AG13" s="1">
        <v>
94096</v>
      </c>
      <c r="AH13" s="22">
        <f t="shared" si="5"/>
        <v>
0</v>
      </c>
      <c r="AM13" s="79">
        <v>
20632555</v>
      </c>
      <c r="AN13" s="79">
        <v>
19772162</v>
      </c>
    </row>
    <row r="14" spans="1:40" ht="25.5" customHeight="1">
      <c r="A14" s="23" t="s">
        <v>
24</v>
      </c>
      <c r="B14" s="24">
        <v>
15444046</v>
      </c>
      <c r="C14" s="24">
        <v>
13271725</v>
      </c>
      <c r="D14" s="25">
        <f t="shared" si="0"/>
        <v>
85.9</v>
      </c>
      <c r="E14" s="24">
        <f t="shared" si="6"/>
        <v>
279693</v>
      </c>
      <c r="F14" s="24">
        <f t="shared" si="6"/>
        <v>
13112991</v>
      </c>
      <c r="G14" s="24">
        <v>
2051362</v>
      </c>
      <c r="H14" s="24">
        <v>
81374</v>
      </c>
      <c r="I14" s="24">
        <v>
63776</v>
      </c>
      <c r="J14" s="25">
        <f t="shared" si="1"/>
        <v>
78.400000000000006</v>
      </c>
      <c r="K14" s="24">
        <v>
2100610</v>
      </c>
      <c r="L14" s="24">
        <v>
2100610</v>
      </c>
      <c r="M14" s="25">
        <f t="shared" si="7"/>
        <v>
100</v>
      </c>
      <c r="N14" s="24">
        <v>
0</v>
      </c>
      <c r="O14" s="24">
        <v>
0</v>
      </c>
      <c r="P14" s="24">
        <v>
0</v>
      </c>
      <c r="Q14" s="24">
        <v>
0</v>
      </c>
      <c r="R14" s="24">
        <v>
0</v>
      </c>
      <c r="S14" s="24">
        <v>
0</v>
      </c>
      <c r="T14" s="24">
        <v>
14112</v>
      </c>
      <c r="U14" s="24">
        <v>
14112</v>
      </c>
      <c r="V14" s="25">
        <f t="shared" si="8"/>
        <v>
100</v>
      </c>
      <c r="W14" s="24">
        <v>
0</v>
      </c>
      <c r="X14" s="24">
        <v>
0</v>
      </c>
      <c r="Y14" s="12">
        <f t="shared" si="3"/>
        <v>
0</v>
      </c>
      <c r="Z14" s="24">
        <f>
'区税1 '!B15+'区税1 '!K15+'区税1 '!N15+'区税2 '!K14+'区税2 '!N14+'区税2 '!Q14+T14+W14</f>
        <v>
25978929</v>
      </c>
      <c r="AA14" s="24">
        <f>
'区税1 '!C15+'区税1 '!L15+'区税1 '!O15+'区税2 '!L14+'区税2 '!O14+'区税2 '!R14+U14+X14</f>
        <v>
25606837</v>
      </c>
      <c r="AB14" s="25">
        <f t="shared" si="4"/>
        <v>
98.6</v>
      </c>
      <c r="AC14" s="26" t="s">
        <v>
25</v>
      </c>
      <c r="AD14" s="2">
        <v>
278655</v>
      </c>
      <c r="AE14" s="2">
        <v>
12993976</v>
      </c>
      <c r="AF14" s="1">
        <v>
1038</v>
      </c>
      <c r="AG14" s="1">
        <v>
119015</v>
      </c>
      <c r="AH14" s="22">
        <f t="shared" si="5"/>
        <v>
0</v>
      </c>
      <c r="AM14" s="79">
        <v>
22306606</v>
      </c>
      <c r="AN14" s="79">
        <v>
21589811</v>
      </c>
    </row>
    <row r="15" spans="1:40" ht="25.5" customHeight="1">
      <c r="A15" s="23" t="s">
        <v>
26</v>
      </c>
      <c r="B15" s="24">
        <v>
27215578</v>
      </c>
      <c r="C15" s="24">
        <v>
23644079</v>
      </c>
      <c r="D15" s="25">
        <f t="shared" si="0"/>
        <v>
86.9</v>
      </c>
      <c r="E15" s="24">
        <f t="shared" si="6"/>
        <v>
486331</v>
      </c>
      <c r="F15" s="24">
        <f t="shared" si="6"/>
        <v>
23213132</v>
      </c>
      <c r="G15" s="24">
        <v>
3516115</v>
      </c>
      <c r="H15" s="24">
        <v>
129598</v>
      </c>
      <c r="I15" s="24">
        <v>
97925</v>
      </c>
      <c r="J15" s="25">
        <f t="shared" si="1"/>
        <v>
75.599999999999994</v>
      </c>
      <c r="K15" s="24">
        <v>
3865766</v>
      </c>
      <c r="L15" s="24">
        <v>
3865766</v>
      </c>
      <c r="M15" s="25">
        <f t="shared" si="7"/>
        <v>
100</v>
      </c>
      <c r="N15" s="24">
        <v>
0</v>
      </c>
      <c r="O15" s="24">
        <v>
0</v>
      </c>
      <c r="P15" s="24">
        <v>
0</v>
      </c>
      <c r="Q15" s="24">
        <v>
0</v>
      </c>
      <c r="R15" s="24">
        <v>
0</v>
      </c>
      <c r="S15" s="24">
        <v>
0</v>
      </c>
      <c r="T15" s="24">
        <v>
69695</v>
      </c>
      <c r="U15" s="24">
        <v>
69695</v>
      </c>
      <c r="V15" s="25">
        <f t="shared" si="8"/>
        <v>
100</v>
      </c>
      <c r="W15" s="24">
        <v>
0</v>
      </c>
      <c r="X15" s="24">
        <v>
0</v>
      </c>
      <c r="Y15" s="12">
        <f t="shared" si="3"/>
        <v>
0</v>
      </c>
      <c r="Z15" s="24">
        <f>
'区税1 '!B16+'区税1 '!K16+'区税1 '!N16+'区税2 '!K15+'区税2 '!N15+'区税2 '!Q15+T15+W15</f>
        <v>
55120667</v>
      </c>
      <c r="AA15" s="24">
        <f>
'区税1 '!C16+'区税1 '!L16+'区税1 '!O16+'区税2 '!L15+'区税2 '!O15+'区税2 '!R15+U15+X15</f>
        <v>
54350099</v>
      </c>
      <c r="AB15" s="25">
        <f t="shared" si="4"/>
        <v>
98.6</v>
      </c>
      <c r="AC15" s="26" t="s">
        <v>
27</v>
      </c>
      <c r="AD15" s="2">
        <v>
484967</v>
      </c>
      <c r="AE15" s="2">
        <v>
23059666</v>
      </c>
      <c r="AF15" s="1">
        <v>
1364</v>
      </c>
      <c r="AG15" s="1">
        <v>
153466</v>
      </c>
      <c r="AH15" s="22">
        <f t="shared" si="5"/>
        <v>
0</v>
      </c>
      <c r="AM15" s="79">
        <v>
47703992</v>
      </c>
      <c r="AN15" s="79">
        <v>
46175771</v>
      </c>
    </row>
    <row r="16" spans="1:40" ht="25.5" customHeight="1">
      <c r="A16" s="23" t="s">
        <v>
28</v>
      </c>
      <c r="B16" s="24">
        <v>
31516388</v>
      </c>
      <c r="C16" s="24">
        <v>
28542065</v>
      </c>
      <c r="D16" s="25">
        <f t="shared" si="0"/>
        <v>
90.6</v>
      </c>
      <c r="E16" s="24">
        <f t="shared" si="6"/>
        <v>
446767</v>
      </c>
      <c r="F16" s="24">
        <f t="shared" si="6"/>
        <v>
28297240</v>
      </c>
      <c r="G16" s="24">
        <v>
2772381</v>
      </c>
      <c r="H16" s="24">
        <v>
107592</v>
      </c>
      <c r="I16" s="24">
        <v>
92200</v>
      </c>
      <c r="J16" s="25">
        <f t="shared" si="1"/>
        <v>
85.7</v>
      </c>
      <c r="K16" s="24">
        <v>
3363034</v>
      </c>
      <c r="L16" s="24">
        <v>
3363028</v>
      </c>
      <c r="M16" s="25">
        <f t="shared" si="7"/>
        <v>
100</v>
      </c>
      <c r="N16" s="24">
        <v>
0</v>
      </c>
      <c r="O16" s="24">
        <v>
0</v>
      </c>
      <c r="P16" s="24">
        <v>
0</v>
      </c>
      <c r="Q16" s="24">
        <v>
0</v>
      </c>
      <c r="R16" s="24">
        <v>
0</v>
      </c>
      <c r="S16" s="24">
        <v>
0</v>
      </c>
      <c r="T16" s="24">
        <v>
0</v>
      </c>
      <c r="U16" s="24">
        <v>
0</v>
      </c>
      <c r="V16" s="24">
        <v>
0</v>
      </c>
      <c r="W16" s="24">
        <v>
0</v>
      </c>
      <c r="X16" s="24">
        <v>
0</v>
      </c>
      <c r="Y16" s="12">
        <f t="shared" si="3"/>
        <v>
0</v>
      </c>
      <c r="Z16" s="24">
        <f>
'区税1 '!B17+'区税1 '!K17+'区税1 '!N17+'区税2 '!K16+'区税2 '!N16+'区税2 '!Q16+T16+W16</f>
        <v>
51873674</v>
      </c>
      <c r="AA16" s="24">
        <f>
'区税1 '!C17+'区税1 '!L17+'区税1 '!O17+'区税2 '!L16+'区税2 '!O16+'区税2 '!R16+U16+X16</f>
        <v>
51272907</v>
      </c>
      <c r="AB16" s="25">
        <f t="shared" si="4"/>
        <v>
98.8</v>
      </c>
      <c r="AC16" s="26" t="s">
        <v>
29</v>
      </c>
      <c r="AD16" s="2">
        <v>
445523</v>
      </c>
      <c r="AE16" s="2">
        <v>
28064189</v>
      </c>
      <c r="AF16" s="1">
        <v>
1244</v>
      </c>
      <c r="AG16" s="1">
        <v>
233051</v>
      </c>
      <c r="AH16" s="22">
        <f t="shared" si="5"/>
        <v>
0</v>
      </c>
      <c r="AM16" s="79">
        <v>
44454875</v>
      </c>
      <c r="AN16" s="79">
        <v>
43510475</v>
      </c>
    </row>
    <row r="17" spans="1:40" ht="25.5" customHeight="1">
      <c r="A17" s="27" t="s">
        <v>
30</v>
      </c>
      <c r="B17" s="28">
        <v>
37404171</v>
      </c>
      <c r="C17" s="28">
        <v>
33408422</v>
      </c>
      <c r="D17" s="29">
        <f t="shared" si="0"/>
        <v>
89.3</v>
      </c>
      <c r="E17" s="28">
        <f t="shared" si="6"/>
        <v>
352577</v>
      </c>
      <c r="F17" s="28">
        <f t="shared" si="6"/>
        <v>
33235864</v>
      </c>
      <c r="G17" s="28">
        <v>
3815730</v>
      </c>
      <c r="H17" s="28">
        <v>
81654</v>
      </c>
      <c r="I17" s="28">
        <v>
59059</v>
      </c>
      <c r="J17" s="29">
        <f t="shared" si="1"/>
        <v>
72.3</v>
      </c>
      <c r="K17" s="28">
        <v>
1817244</v>
      </c>
      <c r="L17" s="28">
        <v>
1817233</v>
      </c>
      <c r="M17" s="29">
        <f t="shared" si="7"/>
        <v>
100</v>
      </c>
      <c r="N17" s="28">
        <v>
0</v>
      </c>
      <c r="O17" s="28">
        <v>
0</v>
      </c>
      <c r="P17" s="28">
        <v>
0</v>
      </c>
      <c r="Q17" s="28">
        <v>
0</v>
      </c>
      <c r="R17" s="28">
        <v>
0</v>
      </c>
      <c r="S17" s="28">
        <v>
0</v>
      </c>
      <c r="T17" s="28">
        <v>
0</v>
      </c>
      <c r="U17" s="28">
        <v>
0</v>
      </c>
      <c r="V17" s="28">
        <v>
0</v>
      </c>
      <c r="W17" s="28">
        <v>
0</v>
      </c>
      <c r="X17" s="28">
        <v>
0</v>
      </c>
      <c r="Y17" s="12">
        <f t="shared" si="3"/>
        <v>
0</v>
      </c>
      <c r="Z17" s="24">
        <f>
'区税1 '!B18+'区税1 '!K18+'区税1 '!N18+'区税2 '!K17+'区税2 '!N17+'区税2 '!Q17+T17+W17</f>
        <v>
48297992</v>
      </c>
      <c r="AA17" s="24">
        <f>
'区税1 '!C18+'区税1 '!L18+'区税1 '!O18+'区税2 '!L17+'区税2 '!O17+'区税2 '!R17+U17+X17</f>
        <v>
47085550</v>
      </c>
      <c r="AB17" s="29">
        <f t="shared" si="4"/>
        <v>
97.5</v>
      </c>
      <c r="AC17" s="30" t="s">
        <v>
31</v>
      </c>
      <c r="AD17" s="2">
        <v>
351105</v>
      </c>
      <c r="AE17" s="2">
        <v>
32973189</v>
      </c>
      <c r="AF17" s="1">
        <v>
1472</v>
      </c>
      <c r="AG17" s="1">
        <v>
262675</v>
      </c>
      <c r="AH17" s="22">
        <f t="shared" si="5"/>
        <v>
0</v>
      </c>
      <c r="AM17" s="79">
        <v>
44274763</v>
      </c>
      <c r="AN17" s="79">
        <v>
42382999</v>
      </c>
    </row>
    <row r="18" spans="1:40" ht="25.5" customHeight="1">
      <c r="A18" s="18" t="s">
        <v>
32</v>
      </c>
      <c r="B18" s="19">
        <v>
60543772</v>
      </c>
      <c r="C18" s="19">
        <v>
54048613</v>
      </c>
      <c r="D18" s="20">
        <f t="shared" si="0"/>
        <v>
89.3</v>
      </c>
      <c r="E18" s="19">
        <f t="shared" si="6"/>
        <v>
864610</v>
      </c>
      <c r="F18" s="19">
        <f t="shared" si="6"/>
        <v>
53589492</v>
      </c>
      <c r="G18" s="19">
        <v>
6089670</v>
      </c>
      <c r="H18" s="19">
        <v>
260363</v>
      </c>
      <c r="I18" s="19">
        <v>
191492</v>
      </c>
      <c r="J18" s="20">
        <f t="shared" si="1"/>
        <v>
73.5</v>
      </c>
      <c r="K18" s="19">
        <v>
4835229</v>
      </c>
      <c r="L18" s="19">
        <v>
4835229</v>
      </c>
      <c r="M18" s="20">
        <f t="shared" si="7"/>
        <v>
100</v>
      </c>
      <c r="N18" s="19">
        <v>
0</v>
      </c>
      <c r="O18" s="19">
        <v>
0</v>
      </c>
      <c r="P18" s="19">
        <v>
0</v>
      </c>
      <c r="Q18" s="19">
        <v>
0</v>
      </c>
      <c r="R18" s="19">
        <v>
0</v>
      </c>
      <c r="S18" s="19">
        <v>
0</v>
      </c>
      <c r="T18" s="19">
        <v>
15729</v>
      </c>
      <c r="U18" s="19">
        <v>
15729</v>
      </c>
      <c r="V18" s="20">
        <f>
ROUND(U18/T18*100,1)</f>
        <v>
100</v>
      </c>
      <c r="W18" s="19">
        <v>
0</v>
      </c>
      <c r="X18" s="19">
        <v>
0</v>
      </c>
      <c r="Y18" s="97">
        <f t="shared" si="3"/>
        <v>
0</v>
      </c>
      <c r="Z18" s="19">
        <f>
'区税1 '!B19+'区税1 '!K19+'区税1 '!N19+'区税2 '!K18+'区税2 '!N18+'区税2 '!Q18+T18+W18</f>
        <v>
78529721</v>
      </c>
      <c r="AA18" s="19">
        <f>
'区税1 '!C19+'区税1 '!L19+'区税1 '!O19+'区税2 '!L18+'区税2 '!O18+'区税2 '!R18+U18+X18</f>
        <v>
77473951</v>
      </c>
      <c r="AB18" s="20">
        <f t="shared" si="4"/>
        <v>
98.7</v>
      </c>
      <c r="AC18" s="21" t="s">
        <v>
33</v>
      </c>
      <c r="AD18" s="2">
        <v>
862910</v>
      </c>
      <c r="AE18" s="2">
        <v>
53228145</v>
      </c>
      <c r="AF18" s="1">
        <v>
1700</v>
      </c>
      <c r="AG18" s="1">
        <v>
361347</v>
      </c>
      <c r="AH18" s="22">
        <f t="shared" si="5"/>
        <v>
0</v>
      </c>
      <c r="AM18" s="79">
        <v>
73057180</v>
      </c>
      <c r="AN18" s="79">
        <v>
69886160</v>
      </c>
    </row>
    <row r="19" spans="1:40" ht="25.5" customHeight="1">
      <c r="A19" s="23" t="s">
        <v>
34</v>
      </c>
      <c r="B19" s="24">
        <v>
108520416</v>
      </c>
      <c r="C19" s="24">
        <v>
97692424</v>
      </c>
      <c r="D19" s="25">
        <f t="shared" si="0"/>
        <v>
90</v>
      </c>
      <c r="E19" s="24">
        <f t="shared" si="6"/>
        <v>
1061575</v>
      </c>
      <c r="F19" s="24">
        <f t="shared" si="6"/>
        <v>
96955093</v>
      </c>
      <c r="G19" s="24">
        <v>
10503748</v>
      </c>
      <c r="H19" s="24">
        <v>
296451</v>
      </c>
      <c r="I19" s="24">
        <v>
213280</v>
      </c>
      <c r="J19" s="25">
        <f t="shared" si="1"/>
        <v>
71.900000000000006</v>
      </c>
      <c r="K19" s="24">
        <v>
4177442</v>
      </c>
      <c r="L19" s="24">
        <v>
4177442</v>
      </c>
      <c r="M19" s="25">
        <f t="shared" si="7"/>
        <v>
100</v>
      </c>
      <c r="N19" s="24">
        <v>
0</v>
      </c>
      <c r="O19" s="24">
        <v>
0</v>
      </c>
      <c r="P19" s="24">
        <v>
0</v>
      </c>
      <c r="Q19" s="24">
        <v>
0</v>
      </c>
      <c r="R19" s="24">
        <v>
0</v>
      </c>
      <c r="S19" s="24">
        <v>
0</v>
      </c>
      <c r="T19" s="24">
        <v>
2545</v>
      </c>
      <c r="U19" s="24">
        <v>
2545</v>
      </c>
      <c r="V19" s="25">
        <f>
ROUND(U19/T19*100,1)</f>
        <v>
100</v>
      </c>
      <c r="W19" s="24">
        <v>
0</v>
      </c>
      <c r="X19" s="24">
        <v>
0</v>
      </c>
      <c r="Y19" s="12">
        <f t="shared" si="3"/>
        <v>
0</v>
      </c>
      <c r="Z19" s="24">
        <f>
'区税1 '!B20+'区税1 '!K20+'区税1 '!N20+'区税2 '!K19+'区税2 '!N19+'区税2 '!Q19+T19+W19</f>
        <v>
130138430</v>
      </c>
      <c r="AA19" s="24">
        <f>
'区税1 '!C20+'区税1 '!L20+'区税1 '!O20+'区税2 '!L19+'区税2 '!O19+'区税2 '!R19+U19+X19</f>
        <v>
126420477</v>
      </c>
      <c r="AB19" s="25">
        <f t="shared" si="4"/>
        <v>
97.1</v>
      </c>
      <c r="AC19" s="26" t="s">
        <v>
35</v>
      </c>
      <c r="AD19" s="2">
        <v>
1058944</v>
      </c>
      <c r="AE19" s="2">
        <v>
95984873</v>
      </c>
      <c r="AF19" s="1">
        <v>
2631</v>
      </c>
      <c r="AG19" s="1">
        <v>
970220</v>
      </c>
      <c r="AH19" s="22">
        <f t="shared" si="5"/>
        <v>
0</v>
      </c>
      <c r="AM19" s="79">
        <v>
119379520</v>
      </c>
      <c r="AN19" s="79">
        <v>
112667601</v>
      </c>
    </row>
    <row r="20" spans="1:40" ht="25.5" customHeight="1">
      <c r="A20" s="23" t="s">
        <v>
36</v>
      </c>
      <c r="B20" s="24">
        <v>
40556756</v>
      </c>
      <c r="C20" s="24">
        <v>
36737480</v>
      </c>
      <c r="D20" s="25">
        <f t="shared" si="0"/>
        <v>
90.6</v>
      </c>
      <c r="E20" s="24">
        <f t="shared" si="6"/>
        <v>
285253</v>
      </c>
      <c r="F20" s="24">
        <f t="shared" si="6"/>
        <v>
36997984</v>
      </c>
      <c r="G20" s="24">
        <v>
3273519</v>
      </c>
      <c r="H20" s="24">
        <v>
68041</v>
      </c>
      <c r="I20" s="24">
        <v>
55139</v>
      </c>
      <c r="J20" s="25">
        <f t="shared" si="1"/>
        <v>
81</v>
      </c>
      <c r="K20" s="24">
        <v>
3225762</v>
      </c>
      <c r="L20" s="24">
        <v>
3225762</v>
      </c>
      <c r="M20" s="25">
        <f t="shared" si="7"/>
        <v>
100</v>
      </c>
      <c r="N20" s="24">
        <v>
0</v>
      </c>
      <c r="O20" s="24">
        <v>
0</v>
      </c>
      <c r="P20" s="24">
        <v>
0</v>
      </c>
      <c r="Q20" s="24">
        <v>
0</v>
      </c>
      <c r="R20" s="24">
        <v>
0</v>
      </c>
      <c r="S20" s="24">
        <v>
0</v>
      </c>
      <c r="T20" s="24">
        <v>
0</v>
      </c>
      <c r="U20" s="24">
        <v>
0</v>
      </c>
      <c r="V20" s="24">
        <v>
0</v>
      </c>
      <c r="W20" s="24">
        <v>
0</v>
      </c>
      <c r="X20" s="24">
        <v>
0</v>
      </c>
      <c r="Y20" s="12">
        <f t="shared" si="3"/>
        <v>
0</v>
      </c>
      <c r="Z20" s="24">
        <f>
'区税1 '!B21+'区税1 '!K21+'区税1 '!N21+'区税2 '!K20+'区税2 '!N20+'区税2 '!Q20+T20+W20</f>
        <v>
56267512</v>
      </c>
      <c r="AA20" s="24">
        <f>
'区税1 '!C21+'区税1 '!L21+'区税1 '!O21+'区税2 '!L20+'区税2 '!O20+'区税2 '!R20+U20+X20</f>
        <v>
55062246</v>
      </c>
      <c r="AB20" s="25">
        <f t="shared" si="4"/>
        <v>
97.9</v>
      </c>
      <c r="AC20" s="26" t="s">
        <v>
37</v>
      </c>
      <c r="AD20" s="2">
        <v>
283810</v>
      </c>
      <c r="AE20" s="2">
        <v>
36525412</v>
      </c>
      <c r="AF20" s="1">
        <v>
1443</v>
      </c>
      <c r="AG20" s="1">
        <v>
472572</v>
      </c>
      <c r="AH20" s="22">
        <f t="shared" si="5"/>
        <v>
0</v>
      </c>
      <c r="AM20" s="79">
        <v>
47340716</v>
      </c>
      <c r="AN20" s="79">
        <v>
44914179</v>
      </c>
    </row>
    <row r="21" spans="1:40" ht="25.5" customHeight="1">
      <c r="A21" s="23" t="s">
        <v>
38</v>
      </c>
      <c r="B21" s="24">
        <v>
28626255</v>
      </c>
      <c r="C21" s="24">
        <v>
25205441</v>
      </c>
      <c r="D21" s="25">
        <f t="shared" si="0"/>
        <v>
88.1</v>
      </c>
      <c r="E21" s="24">
        <f t="shared" si="6"/>
        <v>
413943</v>
      </c>
      <c r="F21" s="24">
        <f t="shared" si="6"/>
        <v>
24863061</v>
      </c>
      <c r="G21" s="24">
        <v>
3349251</v>
      </c>
      <c r="H21" s="24">
        <v>
87115</v>
      </c>
      <c r="I21" s="24">
        <v>
74198</v>
      </c>
      <c r="J21" s="25">
        <f t="shared" si="1"/>
        <v>
85.2</v>
      </c>
      <c r="K21" s="24">
        <v>
1903999</v>
      </c>
      <c r="L21" s="24">
        <v>
1903971</v>
      </c>
      <c r="M21" s="25">
        <f t="shared" si="7"/>
        <v>
100</v>
      </c>
      <c r="N21" s="24">
        <v>
0</v>
      </c>
      <c r="O21" s="24">
        <v>
0</v>
      </c>
      <c r="P21" s="24">
        <v>
0</v>
      </c>
      <c r="Q21" s="24">
        <v>
0</v>
      </c>
      <c r="R21" s="24">
        <v>
0</v>
      </c>
      <c r="S21" s="24">
        <v>
0</v>
      </c>
      <c r="T21" s="24">
        <v>
0</v>
      </c>
      <c r="U21" s="24">
        <v>
0</v>
      </c>
      <c r="V21" s="24">
        <v>
0</v>
      </c>
      <c r="W21" s="24">
        <v>
0</v>
      </c>
      <c r="X21" s="24">
        <v>
0</v>
      </c>
      <c r="Y21" s="12">
        <f t="shared" si="3"/>
        <v>
0</v>
      </c>
      <c r="Z21" s="24">
        <f>
'区税1 '!B22+'区税1 '!K22+'区税1 '!N22+'区税2 '!K21+'区税2 '!N21+'区税2 '!Q21+T21+W21</f>
        <v>
36124335</v>
      </c>
      <c r="AA21" s="24">
        <f>
'区税1 '!C22+'区税1 '!L22+'区税1 '!O22+'区税2 '!L21+'区税2 '!O21+'区税2 '!R21+U21+X21</f>
        <v>
34734459</v>
      </c>
      <c r="AB21" s="25">
        <f t="shared" si="4"/>
        <v>
96.2</v>
      </c>
      <c r="AC21" s="26" t="s">
        <v>
15</v>
      </c>
      <c r="AD21" s="2">
        <v>
407055</v>
      </c>
      <c r="AE21" s="2">
        <v>
24648114</v>
      </c>
      <c r="AF21" s="1">
        <v>
6888</v>
      </c>
      <c r="AG21" s="1">
        <v>
214947</v>
      </c>
      <c r="AH21" s="22">
        <f t="shared" si="5"/>
        <v>
0</v>
      </c>
      <c r="AM21" s="79">
        <v>
34774396</v>
      </c>
      <c r="AN21" s="79">
        <v>
31997263</v>
      </c>
    </row>
    <row r="22" spans="1:40" ht="25.5" customHeight="1">
      <c r="A22" s="27" t="s">
        <v>
39</v>
      </c>
      <c r="B22" s="28">
        <v>
58016278</v>
      </c>
      <c r="C22" s="28">
        <v>
53013269</v>
      </c>
      <c r="D22" s="29">
        <f t="shared" si="0"/>
        <v>
91.4</v>
      </c>
      <c r="E22" s="28">
        <f t="shared" si="6"/>
        <v>
687512</v>
      </c>
      <c r="F22" s="28">
        <f t="shared" si="6"/>
        <v>
52413123</v>
      </c>
      <c r="G22" s="28">
        <v>
4915643</v>
      </c>
      <c r="H22" s="28">
        <v>
150370</v>
      </c>
      <c r="I22" s="28">
        <v>
112073</v>
      </c>
      <c r="J22" s="29">
        <f t="shared" si="1"/>
        <v>
74.5</v>
      </c>
      <c r="K22" s="28">
        <v>
2688442</v>
      </c>
      <c r="L22" s="28">
        <v>
2688442</v>
      </c>
      <c r="M22" s="29">
        <f t="shared" si="7"/>
        <v>
100</v>
      </c>
      <c r="N22" s="28">
        <v>
0</v>
      </c>
      <c r="O22" s="28">
        <v>
0</v>
      </c>
      <c r="P22" s="28">
        <v>
0</v>
      </c>
      <c r="Q22" s="28">
        <v>
0</v>
      </c>
      <c r="R22" s="28">
        <v>
0</v>
      </c>
      <c r="S22" s="28">
        <v>
0</v>
      </c>
      <c r="T22" s="28">
        <v>
19675</v>
      </c>
      <c r="U22" s="28">
        <v>
19675</v>
      </c>
      <c r="V22" s="29">
        <v>
100</v>
      </c>
      <c r="W22" s="28">
        <v>
0</v>
      </c>
      <c r="X22" s="28">
        <v>
0</v>
      </c>
      <c r="Y22" s="12">
        <f t="shared" si="3"/>
        <v>
0</v>
      </c>
      <c r="Z22" s="24">
        <f>
'区税1 '!B23+'区税1 '!K23+'区税1 '!N23+'区税2 '!K22+'区税2 '!N22+'区税2 '!Q22+T22+W22</f>
        <v>
68961481</v>
      </c>
      <c r="AA22" s="24">
        <f>
'区税1 '!C23+'区税1 '!L23+'区税1 '!O23+'区税2 '!L22+'区税2 '!O22+'区税2 '!R22+U22+X22</f>
        <v>
66761446</v>
      </c>
      <c r="AB22" s="29">
        <f t="shared" si="4"/>
        <v>
96.8</v>
      </c>
      <c r="AC22" s="30" t="s">
        <v>
40</v>
      </c>
      <c r="AD22" s="2">
        <v>
683302</v>
      </c>
      <c r="AE22" s="2">
        <v>
51891315</v>
      </c>
      <c r="AF22" s="1">
        <v>
4210</v>
      </c>
      <c r="AG22" s="1">
        <v>
521808</v>
      </c>
      <c r="AH22" s="22">
        <f t="shared" si="5"/>
        <v>
0</v>
      </c>
      <c r="AM22" s="79">
        <v>
63030121</v>
      </c>
      <c r="AN22" s="79">
        <v>
60388525</v>
      </c>
    </row>
    <row r="23" spans="1:40" ht="25.5" customHeight="1">
      <c r="A23" s="18" t="s">
        <v>
41</v>
      </c>
      <c r="B23" s="19">
        <v>
23480532</v>
      </c>
      <c r="C23" s="19">
        <v>
20147383</v>
      </c>
      <c r="D23" s="20">
        <f t="shared" si="0"/>
        <v>
85.8</v>
      </c>
      <c r="E23" s="19">
        <f t="shared" si="6"/>
        <v>
325447</v>
      </c>
      <c r="F23" s="19">
        <f t="shared" si="6"/>
        <v>
19902268</v>
      </c>
      <c r="G23" s="19">
        <v>
3252817</v>
      </c>
      <c r="H23" s="19">
        <v>
83052</v>
      </c>
      <c r="I23" s="19">
        <v>
59594</v>
      </c>
      <c r="J23" s="20">
        <f t="shared" si="1"/>
        <v>
71.8</v>
      </c>
      <c r="K23" s="19">
        <v>
3086765</v>
      </c>
      <c r="L23" s="19">
        <v>
3086765</v>
      </c>
      <c r="M23" s="20">
        <f t="shared" si="7"/>
        <v>
100</v>
      </c>
      <c r="N23" s="19">
        <v>
0</v>
      </c>
      <c r="O23" s="19">
        <v>
0</v>
      </c>
      <c r="P23" s="19">
        <v>
0</v>
      </c>
      <c r="Q23" s="19">
        <v>
472000</v>
      </c>
      <c r="R23" s="19">
        <v>
472000</v>
      </c>
      <c r="S23" s="20">
        <f>
ROUND(R23/Q23*100,1)</f>
        <v>
100</v>
      </c>
      <c r="T23" s="19">
        <v>
0</v>
      </c>
      <c r="U23" s="19">
        <v>
0</v>
      </c>
      <c r="V23" s="19">
        <v>
0</v>
      </c>
      <c r="W23" s="19">
        <v>
0</v>
      </c>
      <c r="X23" s="19">
        <v>
0</v>
      </c>
      <c r="Y23" s="97">
        <f t="shared" si="3"/>
        <v>
0</v>
      </c>
      <c r="Z23" s="19">
        <f>
'区税1 '!B24+'区税1 '!K24+'区税1 '!N24+'区税2 '!K23+'区税2 '!N23+'区税2 '!Q23+T23+W23</f>
        <v>
35152786</v>
      </c>
      <c r="AA23" s="19">
        <f>
'区税1 '!C24+'区税1 '!L24+'区税1 '!O24+'区税2 '!L23+'区税2 '!O23+'区税2 '!R23+U23+X23</f>
        <v>
34079350</v>
      </c>
      <c r="AB23" s="20">
        <f t="shared" si="4"/>
        <v>
96.9</v>
      </c>
      <c r="AC23" s="21" t="s">
        <v>
42</v>
      </c>
      <c r="AD23" s="2">
        <v>
323641</v>
      </c>
      <c r="AE23" s="2">
        <v>
19690305</v>
      </c>
      <c r="AF23" s="1">
        <v>
1806</v>
      </c>
      <c r="AG23" s="1">
        <v>
211963</v>
      </c>
      <c r="AH23" s="22">
        <f t="shared" si="5"/>
        <v>
0</v>
      </c>
      <c r="AM23" s="79">
        <v>
31484933</v>
      </c>
      <c r="AN23" s="79">
        <v>
29856319</v>
      </c>
    </row>
    <row r="24" spans="1:40" ht="25.5" customHeight="1">
      <c r="A24" s="23" t="s">
        <v>
213</v>
      </c>
      <c r="B24" s="24">
        <v>
21825171</v>
      </c>
      <c r="C24" s="24">
        <v>
19189352</v>
      </c>
      <c r="D24" s="25">
        <f t="shared" si="0"/>
        <v>
87.9</v>
      </c>
      <c r="E24" s="24">
        <f t="shared" si="6"/>
        <v>
412560</v>
      </c>
      <c r="F24" s="24">
        <f t="shared" si="6"/>
        <v>
18903726</v>
      </c>
      <c r="G24" s="24">
        <v>
2508885</v>
      </c>
      <c r="H24" s="24">
        <v>
105612</v>
      </c>
      <c r="I24" s="24">
        <v>
76630</v>
      </c>
      <c r="J24" s="25">
        <f t="shared" si="1"/>
        <v>
72.599999999999994</v>
      </c>
      <c r="K24" s="24">
        <v>
2100609</v>
      </c>
      <c r="L24" s="24">
        <v>
2100575</v>
      </c>
      <c r="M24" s="25">
        <f t="shared" si="7"/>
        <v>
100</v>
      </c>
      <c r="N24" s="24">
        <v>
0</v>
      </c>
      <c r="O24" s="24">
        <v>
0</v>
      </c>
      <c r="P24" s="24">
        <v>
0</v>
      </c>
      <c r="Q24" s="24">
        <v>
0</v>
      </c>
      <c r="R24" s="24">
        <v>
0</v>
      </c>
      <c r="S24" s="24">
        <v>
0</v>
      </c>
      <c r="T24" s="24">
        <v>
0</v>
      </c>
      <c r="U24" s="24">
        <v>
0</v>
      </c>
      <c r="V24" s="24">
        <v>
0</v>
      </c>
      <c r="W24" s="24">
        <v>
0</v>
      </c>
      <c r="X24" s="24">
        <v>
0</v>
      </c>
      <c r="Y24" s="12">
        <f t="shared" si="3"/>
        <v>
0</v>
      </c>
      <c r="Z24" s="24">
        <f>
'区税1 '!B25+'区税1 '!K25+'区税1 '!N25+'区税2 '!K24+'区税2 '!N24+'区税2 '!Q24+T24+W24</f>
        <v>
30816623</v>
      </c>
      <c r="AA24" s="24">
        <f>
'区税1 '!C25+'区税1 '!L25+'区税1 '!O25+'区税2 '!L24+'区税2 '!O24+'区税2 '!R24+U24+X24</f>
        <v>
30218814</v>
      </c>
      <c r="AB24" s="25">
        <f t="shared" si="4"/>
        <v>
98.1</v>
      </c>
      <c r="AC24" s="26" t="s">
        <v>
43</v>
      </c>
      <c r="AD24" s="2">
        <v>
411154</v>
      </c>
      <c r="AE24" s="2">
        <v>
18754186</v>
      </c>
      <c r="AF24" s="1">
        <v>
1406</v>
      </c>
      <c r="AG24" s="1">
        <v>
149540</v>
      </c>
      <c r="AH24" s="22">
        <f t="shared" si="5"/>
        <v>
0</v>
      </c>
      <c r="AM24" s="79">
        <v>
27553739</v>
      </c>
      <c r="AN24" s="79">
        <v>
26270793</v>
      </c>
    </row>
    <row r="25" spans="1:40" ht="25.5" customHeight="1">
      <c r="A25" s="23" t="s">
        <v>
44</v>
      </c>
      <c r="B25" s="24">
        <v>
11704497</v>
      </c>
      <c r="C25" s="24">
        <v>
10079685</v>
      </c>
      <c r="D25" s="25">
        <f t="shared" si="0"/>
        <v>
86.1</v>
      </c>
      <c r="E25" s="24">
        <f t="shared" si="6"/>
        <v>
218808</v>
      </c>
      <c r="F25" s="24">
        <f t="shared" si="6"/>
        <v>
10009587</v>
      </c>
      <c r="G25" s="24">
        <v>
1476102</v>
      </c>
      <c r="H25" s="24">
        <v>
60083</v>
      </c>
      <c r="I25" s="24">
        <v>
46633</v>
      </c>
      <c r="J25" s="25">
        <f t="shared" si="1"/>
        <v>
77.599999999999994</v>
      </c>
      <c r="K25" s="24">
        <v>
1441281</v>
      </c>
      <c r="L25" s="24">
        <v>
1441276</v>
      </c>
      <c r="M25" s="25">
        <f t="shared" si="7"/>
        <v>
100</v>
      </c>
      <c r="N25" s="24">
        <v>
0</v>
      </c>
      <c r="O25" s="24">
        <v>
0</v>
      </c>
      <c r="P25" s="24">
        <v>
0</v>
      </c>
      <c r="Q25" s="24">
        <v>
0</v>
      </c>
      <c r="R25" s="24">
        <v>
0</v>
      </c>
      <c r="S25" s="24">
        <v>
0</v>
      </c>
      <c r="T25" s="24">
        <v>
0</v>
      </c>
      <c r="U25" s="24">
        <v>
0</v>
      </c>
      <c r="V25" s="24">
        <v>
0</v>
      </c>
      <c r="W25" s="24">
        <v>
0</v>
      </c>
      <c r="X25" s="24">
        <v>
0</v>
      </c>
      <c r="Y25" s="12">
        <f t="shared" si="3"/>
        <v>
0</v>
      </c>
      <c r="Z25" s="24">
        <f>
'区税1 '!B26+'区税1 '!K26+'区税1 '!N26+'区税2 '!K25+'区税2 '!N25+'区税2 '!Q25+T25+W25</f>
        <v>
18630532</v>
      </c>
      <c r="AA25" s="24">
        <f>
'区税1 '!C26+'区税1 '!L26+'区税1 '!O26+'区税2 '!L25+'区税2 '!O25+'区税2 '!R25+U25+X25</f>
        <v>
18009629</v>
      </c>
      <c r="AB25" s="25">
        <f t="shared" si="4"/>
        <v>
96.7</v>
      </c>
      <c r="AC25" s="26" t="s">
        <v>
45</v>
      </c>
      <c r="AD25" s="2">
        <v>
218013</v>
      </c>
      <c r="AE25" s="2">
        <v>
9839008</v>
      </c>
      <c r="AF25" s="1">
        <v>
795</v>
      </c>
      <c r="AG25" s="1">
        <v>
170579</v>
      </c>
      <c r="AH25" s="22">
        <f t="shared" si="5"/>
        <v>
0</v>
      </c>
      <c r="AM25" s="79">
        <v>
17078338</v>
      </c>
      <c r="AN25" s="79">
        <v>
15790404</v>
      </c>
    </row>
    <row r="26" spans="1:40" ht="25.5" customHeight="1">
      <c r="A26" s="23" t="s">
        <v>
46</v>
      </c>
      <c r="B26" s="24">
        <v>
37162442</v>
      </c>
      <c r="C26" s="24">
        <v>
32920212</v>
      </c>
      <c r="D26" s="25">
        <f t="shared" si="0"/>
        <v>
88.6</v>
      </c>
      <c r="E26" s="24">
        <f t="shared" si="6"/>
        <v>
643277</v>
      </c>
      <c r="F26" s="24">
        <f t="shared" si="6"/>
        <v>
32543259</v>
      </c>
      <c r="G26" s="24">
        <v>
3975906</v>
      </c>
      <c r="H26" s="24">
        <v>
186444</v>
      </c>
      <c r="I26" s="24">
        <v>
142090</v>
      </c>
      <c r="J26" s="25">
        <f t="shared" si="1"/>
        <v>
76.2</v>
      </c>
      <c r="K26" s="24">
        <v>
3459892</v>
      </c>
      <c r="L26" s="24">
        <v>
3459892</v>
      </c>
      <c r="M26" s="25">
        <f t="shared" si="7"/>
        <v>
100</v>
      </c>
      <c r="N26" s="24">
        <v>
0</v>
      </c>
      <c r="O26" s="24">
        <v>
0</v>
      </c>
      <c r="P26" s="24">
        <v>
0</v>
      </c>
      <c r="Q26" s="24">
        <v>
0</v>
      </c>
      <c r="R26" s="24">
        <v>
0</v>
      </c>
      <c r="S26" s="24">
        <v>
0</v>
      </c>
      <c r="T26" s="24">
        <v>
884</v>
      </c>
      <c r="U26" s="24">
        <v>
884</v>
      </c>
      <c r="V26" s="25">
        <f>
ROUND(U26/T26*100,1)</f>
        <v>
100</v>
      </c>
      <c r="W26" s="24">
        <v>
0</v>
      </c>
      <c r="X26" s="24">
        <v>
0</v>
      </c>
      <c r="Y26" s="12">
        <f t="shared" si="3"/>
        <v>
0</v>
      </c>
      <c r="Z26" s="24">
        <f>
'区税1 '!B27+'区税1 '!K27+'区税1 '!N27+'区税2 '!K26+'区税2 '!N26+'区税2 '!Q26+T26+W26</f>
        <v>
49162829</v>
      </c>
      <c r="AA26" s="24">
        <f>
'区税1 '!C27+'区税1 '!L27+'区税1 '!O27+'区税2 '!L26+'区税2 '!O26+'区税2 '!R26+U26+X26</f>
        <v>
47918750</v>
      </c>
      <c r="AB26" s="25">
        <f t="shared" si="4"/>
        <v>
97.5</v>
      </c>
      <c r="AC26" s="26" t="s">
        <v>
47</v>
      </c>
      <c r="AD26" s="2">
        <v>
641474</v>
      </c>
      <c r="AE26" s="2">
        <v>
32264766</v>
      </c>
      <c r="AF26" s="1">
        <v>
1803</v>
      </c>
      <c r="AG26" s="1">
        <v>
278493</v>
      </c>
      <c r="AH26" s="22">
        <f t="shared" si="5"/>
        <v>
0</v>
      </c>
      <c r="AM26" s="79">
        <v>
46045997</v>
      </c>
      <c r="AN26" s="79">
        <v>
42874989</v>
      </c>
    </row>
    <row r="27" spans="1:40" ht="25.5" customHeight="1">
      <c r="A27" s="27" t="s">
        <v>
48</v>
      </c>
      <c r="B27" s="28">
        <v>
58923664</v>
      </c>
      <c r="C27" s="28">
        <v>
50572830</v>
      </c>
      <c r="D27" s="29">
        <f t="shared" si="0"/>
        <v>
85.8</v>
      </c>
      <c r="E27" s="28">
        <f t="shared" si="6"/>
        <v>
818754</v>
      </c>
      <c r="F27" s="28">
        <f t="shared" si="6"/>
        <v>
50326297</v>
      </c>
      <c r="G27" s="28">
        <v>
7778613</v>
      </c>
      <c r="H27" s="28">
        <v>
277957</v>
      </c>
      <c r="I27" s="28">
        <v>
193155</v>
      </c>
      <c r="J27" s="29">
        <f t="shared" si="1"/>
        <v>
69.5</v>
      </c>
      <c r="K27" s="28">
        <v>
3391004</v>
      </c>
      <c r="L27" s="28">
        <v>
3391004</v>
      </c>
      <c r="M27" s="29">
        <f t="shared" si="7"/>
        <v>
100</v>
      </c>
      <c r="N27" s="28">
        <v>
0</v>
      </c>
      <c r="O27" s="28">
        <v>
0</v>
      </c>
      <c r="P27" s="28">
        <v>
0</v>
      </c>
      <c r="Q27" s="28">
        <v>
0</v>
      </c>
      <c r="R27" s="28">
        <v>
0</v>
      </c>
      <c r="S27" s="28">
        <v>
0</v>
      </c>
      <c r="T27" s="28">
        <v>
27138</v>
      </c>
      <c r="U27" s="28">
        <v>
27138</v>
      </c>
      <c r="V27" s="29">
        <f>
ROUND(U27/T27*100,1)</f>
        <v>
100</v>
      </c>
      <c r="W27" s="28">
        <v>
0</v>
      </c>
      <c r="X27" s="28">
        <v>
0</v>
      </c>
      <c r="Y27" s="12">
        <f t="shared" si="3"/>
        <v>
0</v>
      </c>
      <c r="Z27" s="24">
        <f>
'区税1 '!B28+'区税1 '!K28+'区税1 '!N28+'区税2 '!K27+'区税2 '!N27+'区税2 '!Q27+T27+W27</f>
        <v>
69122037</v>
      </c>
      <c r="AA27" s="24">
        <f>
'区税1 '!C28+'区税1 '!L28+'区税1 '!O28+'区税2 '!L27+'区税2 '!O27+'区税2 '!R27+U27+X27</f>
        <v>
67494332</v>
      </c>
      <c r="AB27" s="29">
        <f t="shared" si="4"/>
        <v>
97.6</v>
      </c>
      <c r="AC27" s="30" t="s">
        <v>
49</v>
      </c>
      <c r="AD27" s="2">
        <v>
812034</v>
      </c>
      <c r="AE27" s="2">
        <v>
49899063</v>
      </c>
      <c r="AF27" s="1">
        <v>
6720</v>
      </c>
      <c r="AG27" s="1">
        <v>
427234</v>
      </c>
      <c r="AH27" s="22">
        <f t="shared" si="5"/>
        <v>
0</v>
      </c>
      <c r="AM27" s="79">
        <v>
66590223</v>
      </c>
      <c r="AN27" s="79">
        <v>
62513688</v>
      </c>
    </row>
    <row r="28" spans="1:40" ht="25.5" customHeight="1">
      <c r="A28" s="23" t="s">
        <v>
50</v>
      </c>
      <c r="B28" s="24">
        <v>
36393570</v>
      </c>
      <c r="C28" s="24">
        <v>
31194450</v>
      </c>
      <c r="D28" s="25">
        <f t="shared" si="0"/>
        <v>
85.7</v>
      </c>
      <c r="E28" s="24">
        <f t="shared" si="6"/>
        <v>
740644</v>
      </c>
      <c r="F28" s="24">
        <f t="shared" si="6"/>
        <v>
30842718</v>
      </c>
      <c r="G28" s="24">
        <v>
4810208</v>
      </c>
      <c r="H28" s="24">
        <v>
310839</v>
      </c>
      <c r="I28" s="24">
        <v>
229992</v>
      </c>
      <c r="J28" s="25">
        <f t="shared" si="1"/>
        <v>
74</v>
      </c>
      <c r="K28" s="24">
        <v>
4976008</v>
      </c>
      <c r="L28" s="24">
        <v>
4976005</v>
      </c>
      <c r="M28" s="25">
        <f t="shared" si="7"/>
        <v>
100</v>
      </c>
      <c r="N28" s="24">
        <v>
0</v>
      </c>
      <c r="O28" s="24">
        <v>
0</v>
      </c>
      <c r="P28" s="24">
        <v>
0</v>
      </c>
      <c r="Q28" s="24">
        <v>
0</v>
      </c>
      <c r="R28" s="24">
        <v>
0</v>
      </c>
      <c r="S28" s="24">
        <v>
0</v>
      </c>
      <c r="T28" s="24">
        <v>
0</v>
      </c>
      <c r="U28" s="24">
        <v>
0</v>
      </c>
      <c r="V28" s="19">
        <v>
0</v>
      </c>
      <c r="W28" s="24">
        <v>
0</v>
      </c>
      <c r="X28" s="24">
        <v>
0</v>
      </c>
      <c r="Y28" s="97">
        <f t="shared" si="3"/>
        <v>
0</v>
      </c>
      <c r="Z28" s="19">
        <f>
'区税1 '!B29+'区税1 '!K29+'区税1 '!N29+'区税2 '!K28+'区税2 '!N28+'区税2 '!Q28+T28+W28</f>
        <v>
52412080</v>
      </c>
      <c r="AA28" s="19">
        <f>
'区税1 '!C29+'区税1 '!L29+'区税1 '!O29+'区税2 '!L28+'区税2 '!O28+'区税2 '!R28+U28+X28</f>
        <v>
50554585</v>
      </c>
      <c r="AB28" s="25">
        <f t="shared" si="4"/>
        <v>
96.5</v>
      </c>
      <c r="AC28" s="26" t="s">
        <v>
51</v>
      </c>
      <c r="AD28" s="2">
        <v>
737520</v>
      </c>
      <c r="AE28" s="2">
        <v>
30506455</v>
      </c>
      <c r="AF28" s="1">
        <v>
3124</v>
      </c>
      <c r="AG28" s="1">
        <v>
336263</v>
      </c>
      <c r="AH28" s="22">
        <f t="shared" si="5"/>
        <v>
0</v>
      </c>
      <c r="AM28" s="79">
        <v>
49423981</v>
      </c>
      <c r="AN28" s="79">
        <v>
44945398</v>
      </c>
    </row>
    <row r="29" spans="1:40" ht="25.5" customHeight="1">
      <c r="A29" s="23" t="s">
        <v>
52</v>
      </c>
      <c r="B29" s="24">
        <v>
25709559</v>
      </c>
      <c r="C29" s="24">
        <v>
22474069</v>
      </c>
      <c r="D29" s="25">
        <f t="shared" si="0"/>
        <v>
87.4</v>
      </c>
      <c r="E29" s="24">
        <f t="shared" si="6"/>
        <v>
517782</v>
      </c>
      <c r="F29" s="24">
        <f t="shared" si="6"/>
        <v>
22179155</v>
      </c>
      <c r="G29" s="24">
        <v>
3012622</v>
      </c>
      <c r="H29" s="24">
        <v>
165333</v>
      </c>
      <c r="I29" s="24">
        <v>
124490</v>
      </c>
      <c r="J29" s="25">
        <f t="shared" si="1"/>
        <v>
75.3</v>
      </c>
      <c r="K29" s="24">
        <v>
3074250</v>
      </c>
      <c r="L29" s="24">
        <v>
3074245</v>
      </c>
      <c r="M29" s="25">
        <f t="shared" si="7"/>
        <v>
100</v>
      </c>
      <c r="N29" s="24">
        <v>
0</v>
      </c>
      <c r="O29" s="24">
        <v>
0</v>
      </c>
      <c r="P29" s="24">
        <v>
0</v>
      </c>
      <c r="Q29" s="24">
        <v>
0</v>
      </c>
      <c r="R29" s="24">
        <v>
0</v>
      </c>
      <c r="S29" s="24">
        <v>
0</v>
      </c>
      <c r="T29" s="24">
        <v>
8915</v>
      </c>
      <c r="U29" s="24">
        <v>
8915</v>
      </c>
      <c r="V29" s="25">
        <f>
ROUND(U29/T29*100,1)</f>
        <v>
100</v>
      </c>
      <c r="W29" s="24">
        <v>
0</v>
      </c>
      <c r="X29" s="24">
        <v>
0</v>
      </c>
      <c r="Y29" s="12">
        <f t="shared" si="3"/>
        <v>
0</v>
      </c>
      <c r="Z29" s="24">
        <f>
'区税1 '!B30+'区税1 '!K30+'区税1 '!N30+'区税2 '!K29+'区税2 '!N29+'区税2 '!Q29+T29+W29</f>
        <v>
36503455</v>
      </c>
      <c r="AA29" s="24">
        <f>
'区税1 '!C30+'区税1 '!L30+'区税1 '!O30+'区税2 '!L29+'区税2 '!O29+'区税2 '!R29+U29+X29</f>
        <v>
35117607</v>
      </c>
      <c r="AB29" s="25">
        <f t="shared" si="4"/>
        <v>
96.2</v>
      </c>
      <c r="AC29" s="26" t="s">
        <v>
53</v>
      </c>
      <c r="AD29" s="2">
        <v>
514795</v>
      </c>
      <c r="AE29" s="2">
        <v>
22001266</v>
      </c>
      <c r="AF29" s="1">
        <v>
2987</v>
      </c>
      <c r="AG29" s="1">
        <v>
177889</v>
      </c>
      <c r="AH29" s="22">
        <f t="shared" si="5"/>
        <v>
0</v>
      </c>
      <c r="AM29" s="79">
        <v>
33868970</v>
      </c>
      <c r="AN29" s="79">
        <v>
31449568</v>
      </c>
    </row>
    <row r="30" spans="1:40" ht="25.5" customHeight="1" thickBot="1">
      <c r="A30" s="31" t="s">
        <v>
54</v>
      </c>
      <c r="B30" s="32">
        <v>
40346336</v>
      </c>
      <c r="C30" s="32">
        <v>
35738755</v>
      </c>
      <c r="D30" s="33">
        <f t="shared" si="0"/>
        <v>
88.6</v>
      </c>
      <c r="E30" s="32">
        <f t="shared" si="6"/>
        <v>
757684</v>
      </c>
      <c r="F30" s="32">
        <f t="shared" si="6"/>
        <v>
35395262</v>
      </c>
      <c r="G30" s="32">
        <v>
4193390</v>
      </c>
      <c r="H30" s="32">
        <v>
245847</v>
      </c>
      <c r="I30" s="32">
        <v>
181194</v>
      </c>
      <c r="J30" s="33">
        <f t="shared" si="1"/>
        <v>
73.7</v>
      </c>
      <c r="K30" s="32">
        <v>
4700772</v>
      </c>
      <c r="L30" s="32">
        <v>
4700772</v>
      </c>
      <c r="M30" s="33">
        <f t="shared" si="7"/>
        <v>
100</v>
      </c>
      <c r="N30" s="32">
        <v>
0</v>
      </c>
      <c r="O30" s="32">
        <v>
0</v>
      </c>
      <c r="P30" s="32">
        <v>
0</v>
      </c>
      <c r="Q30" s="32">
        <v>
0</v>
      </c>
      <c r="R30" s="32">
        <v>
0</v>
      </c>
      <c r="S30" s="32">
        <v>
0</v>
      </c>
      <c r="T30" s="32">
        <v>
46446</v>
      </c>
      <c r="U30" s="32">
        <v>
46446</v>
      </c>
      <c r="V30" s="33">
        <f>
ROUND(U30/T30*100,1)</f>
        <v>
100</v>
      </c>
      <c r="W30" s="32">
        <v>
0</v>
      </c>
      <c r="X30" s="32">
        <v>
0</v>
      </c>
      <c r="Y30" s="96">
        <f t="shared" si="3"/>
        <v>
0</v>
      </c>
      <c r="Z30" s="32">
        <f>
'区税1 '!B31+'区税1 '!K31+'区税1 '!N31+'区税2 '!K30+'区税2 '!N30+'区税2 '!Q30+T30+W30</f>
        <v>
55967409</v>
      </c>
      <c r="AA30" s="32">
        <f>
'区税1 '!C31+'区税1 '!L31+'区税1 '!O31+'区税2 '!L30+'区税2 '!O30+'区税2 '!R30+U30+X30</f>
        <v>
55409908</v>
      </c>
      <c r="AB30" s="33">
        <f t="shared" si="4"/>
        <v>
99</v>
      </c>
      <c r="AC30" s="34" t="s">
        <v>
27</v>
      </c>
      <c r="AD30" s="2">
        <v>
756048</v>
      </c>
      <c r="AE30" s="2">
        <v>
35181276</v>
      </c>
      <c r="AF30" s="1">
        <v>
1636</v>
      </c>
      <c r="AG30" s="1">
        <v>
213986</v>
      </c>
      <c r="AH30" s="22">
        <f t="shared" si="5"/>
        <v>
0</v>
      </c>
      <c r="AM30" s="79">
        <v>
53422420</v>
      </c>
      <c r="AN30" s="79">
        <v>
49992748</v>
      </c>
    </row>
  </sheetData>
  <mergeCells count="11">
    <mergeCell ref="N3:P3"/>
    <mergeCell ref="A3:A4"/>
    <mergeCell ref="B3:D3"/>
    <mergeCell ref="E3:G3"/>
    <mergeCell ref="H3:J3"/>
    <mergeCell ref="K3:M3"/>
    <mergeCell ref="Q3:S3"/>
    <mergeCell ref="T3:V3"/>
    <mergeCell ref="W3:Y3"/>
    <mergeCell ref="Z3:AB3"/>
    <mergeCell ref="AC3:AC4"/>
  </mergeCells>
  <phoneticPr fontId="24"/>
  <printOptions horizontalCentered="1"/>
  <pageMargins left="0.39370078740157483" right="0.39370078740157483" top="0.59055118110236227" bottom="0.39370078740157483" header="0.19685039370078741" footer="0.19685039370078741"/>
  <headerFooter alignWithMargins="0"/>
  <colBreaks count="1" manualBreakCount="1">
    <brk id="19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P86"/>
  <sheetViews>
    <sheetView tabSelected="1" view="pageBreakPreview" zoomScale="85" zoomScaleNormal="85" zoomScaleSheetLayoutView="85" workbookViewId="0">
      <pane ySplit="3" topLeftCell="A4" activePane="bottomLeft" state="frozen"/>
      <selection activeCell="B17" sqref="B17"/>
      <selection pane="bottomLeft" activeCell="M33" sqref="M33"/>
    </sheetView>
  </sheetViews>
  <sheetFormatPr defaultColWidth="9" defaultRowHeight="12"/>
  <cols>
    <col min="1" max="2" width="5.5" style="1" customWidth="1"/>
    <col min="3" max="4" width="3.875" style="1" customWidth="1"/>
    <col min="5" max="5" width="5.5" style="1" customWidth="1"/>
    <col min="6" max="7" width="3.875" style="1" customWidth="1"/>
    <col min="8" max="8" width="24.125" style="1" customWidth="1"/>
    <col min="9" max="9" width="3.875" style="1" customWidth="1"/>
    <col min="10" max="10" width="27.625" style="1" customWidth="1"/>
    <col min="11" max="11" width="19.5" style="1" customWidth="1"/>
    <col min="12" max="12" width="34" style="1" customWidth="1"/>
    <col min="13" max="13" width="31.75" style="1" customWidth="1"/>
    <col min="14" max="14" width="10.625" style="38" customWidth="1"/>
    <col min="15" max="15" width="25" style="1" customWidth="1"/>
    <col min="16" max="16" width="10.625" style="38" customWidth="1"/>
    <col min="17" max="16384" width="9" style="1"/>
  </cols>
  <sheetData>
    <row r="1" spans="1:16" ht="21.75" customHeight="1"/>
    <row r="2" spans="1:16" ht="14.25" customHeight="1" thickBot="1">
      <c r="A2" s="1" t="s">
        <v>
214</v>
      </c>
      <c r="O2" s="131" t="s">
        <v>
212</v>
      </c>
      <c r="P2" s="131"/>
    </row>
    <row r="3" spans="1:16" ht="14.25" customHeight="1">
      <c r="A3" s="140" t="s">
        <v>
67</v>
      </c>
      <c r="B3" s="121"/>
      <c r="C3" s="121"/>
      <c r="D3" s="121"/>
      <c r="E3" s="121"/>
      <c r="F3" s="121"/>
      <c r="G3" s="121"/>
      <c r="H3" s="121"/>
      <c r="I3" s="122"/>
      <c r="J3" s="39" t="s">
        <v>
68</v>
      </c>
      <c r="K3" s="39" t="s">
        <v>
69</v>
      </c>
      <c r="L3" s="39" t="s">
        <v>
70</v>
      </c>
      <c r="M3" s="39" t="s">
        <v>
71</v>
      </c>
      <c r="N3" s="39" t="s">
        <v>
72</v>
      </c>
      <c r="O3" s="39" t="s">
        <v>
73</v>
      </c>
      <c r="P3" s="40" t="s">
        <v>
74</v>
      </c>
    </row>
    <row r="4" spans="1:16" ht="14.25" customHeight="1">
      <c r="A4" s="41"/>
      <c r="B4" s="42"/>
      <c r="C4" s="42"/>
      <c r="D4" s="42"/>
      <c r="E4" s="42"/>
      <c r="F4" s="42"/>
      <c r="G4" s="42"/>
      <c r="H4" s="42"/>
      <c r="I4" s="42"/>
      <c r="J4" s="43" t="s">
        <v>
75</v>
      </c>
      <c r="K4" s="43"/>
      <c r="L4" s="43" t="s">
        <v>
93</v>
      </c>
      <c r="M4" s="43" t="s">
        <v>
107</v>
      </c>
      <c r="N4" s="136" t="s">
        <v>
163</v>
      </c>
      <c r="O4" s="43" t="s">
        <v>
94</v>
      </c>
      <c r="P4" s="45" t="s">
        <v>
157</v>
      </c>
    </row>
    <row r="5" spans="1:16" ht="13.9" customHeight="1">
      <c r="A5" s="46"/>
      <c r="B5" s="47"/>
      <c r="C5" s="47"/>
      <c r="D5" s="47"/>
      <c r="E5" s="47"/>
      <c r="F5" s="47"/>
      <c r="G5" s="47"/>
      <c r="H5" s="47"/>
      <c r="I5" s="47"/>
      <c r="J5" s="49" t="s">
        <v>
99</v>
      </c>
      <c r="K5" s="49"/>
      <c r="L5" s="49" t="s">
        <v>
115</v>
      </c>
      <c r="M5" s="49" t="s">
        <v>
159</v>
      </c>
      <c r="N5" s="137"/>
      <c r="O5" s="49" t="s">
        <v>
116</v>
      </c>
      <c r="P5" s="51" t="s">
        <v>
158</v>
      </c>
    </row>
    <row r="6" spans="1:16" ht="14.25" customHeight="1">
      <c r="A6" s="46"/>
      <c r="B6" s="47"/>
      <c r="C6" s="47"/>
      <c r="D6" s="47"/>
      <c r="E6" s="47"/>
      <c r="F6" s="47"/>
      <c r="G6" s="47"/>
      <c r="H6" s="47"/>
      <c r="I6" s="47"/>
      <c r="J6" s="49" t="s">
        <v>
106</v>
      </c>
      <c r="K6" s="49"/>
      <c r="L6" s="82" t="s">
        <v>
137</v>
      </c>
      <c r="M6" s="49" t="s">
        <v>
160</v>
      </c>
      <c r="N6" s="137"/>
      <c r="O6" s="49" t="s">
        <v>
95</v>
      </c>
      <c r="P6" s="51"/>
    </row>
    <row r="7" spans="1:16" ht="14.25" customHeight="1">
      <c r="A7" s="46"/>
      <c r="B7" s="47"/>
      <c r="C7" s="47"/>
      <c r="D7" s="47"/>
      <c r="E7" s="47"/>
      <c r="F7" s="47"/>
      <c r="G7" s="47"/>
      <c r="I7" s="47"/>
      <c r="J7" s="49" t="s">
        <v>
100</v>
      </c>
      <c r="K7" s="49"/>
      <c r="L7" s="75" t="s">
        <v>
138</v>
      </c>
      <c r="M7" s="49"/>
      <c r="N7" s="137"/>
      <c r="O7" s="47" t="s">
        <v>
117</v>
      </c>
      <c r="P7" s="51"/>
    </row>
    <row r="8" spans="1:16" ht="13.9" customHeight="1">
      <c r="A8" s="46"/>
      <c r="B8" s="47"/>
      <c r="C8" s="47"/>
      <c r="D8" s="47"/>
      <c r="E8" s="47"/>
      <c r="F8" s="47"/>
      <c r="G8" s="47"/>
      <c r="H8" s="47"/>
      <c r="I8" s="47"/>
      <c r="J8" s="49"/>
      <c r="K8" s="49"/>
      <c r="L8" s="75" t="s">
        <v>
139</v>
      </c>
      <c r="M8" s="49"/>
      <c r="N8" s="137"/>
      <c r="O8" s="49" t="s">
        <v>
118</v>
      </c>
      <c r="P8" s="51"/>
    </row>
    <row r="9" spans="1:16" ht="7.15" customHeight="1">
      <c r="A9" s="46"/>
      <c r="B9" s="47"/>
      <c r="C9" s="47"/>
      <c r="D9" s="47"/>
      <c r="E9" s="47"/>
      <c r="F9" s="47"/>
      <c r="G9" s="52"/>
      <c r="H9" s="138" t="s">
        <v>
76</v>
      </c>
      <c r="I9" s="53"/>
      <c r="J9" s="49"/>
      <c r="K9" s="49"/>
      <c r="L9" s="142" t="s">
        <v>
133</v>
      </c>
      <c r="M9" s="132" t="s">
        <v>
142</v>
      </c>
      <c r="N9" s="137"/>
      <c r="O9" s="132" t="s">
        <v>
119</v>
      </c>
      <c r="P9" s="51"/>
    </row>
    <row r="10" spans="1:16" ht="7.15" customHeight="1">
      <c r="A10" s="46"/>
      <c r="B10" s="47"/>
      <c r="C10" s="47"/>
      <c r="D10" s="47"/>
      <c r="E10" s="91"/>
      <c r="F10" s="47"/>
      <c r="G10" s="55"/>
      <c r="H10" s="138"/>
      <c r="I10" s="47"/>
      <c r="J10" s="49"/>
      <c r="K10" s="49"/>
      <c r="L10" s="142"/>
      <c r="M10" s="132"/>
      <c r="N10" s="137"/>
      <c r="O10" s="132"/>
      <c r="P10" s="51"/>
    </row>
    <row r="11" spans="1:16" ht="14.25" customHeight="1">
      <c r="A11" s="46"/>
      <c r="B11" s="47"/>
      <c r="C11" s="47"/>
      <c r="D11" s="47"/>
      <c r="E11" s="91"/>
      <c r="F11" s="47"/>
      <c r="G11" s="55"/>
      <c r="H11" s="47"/>
      <c r="I11" s="47"/>
      <c r="J11" s="49"/>
      <c r="K11" s="49"/>
      <c r="L11" s="75" t="s">
        <v>
134</v>
      </c>
      <c r="M11" s="49" t="s">
        <v>
143</v>
      </c>
      <c r="N11" s="137"/>
      <c r="O11" s="49" t="s">
        <v>
120</v>
      </c>
      <c r="P11" s="51"/>
    </row>
    <row r="12" spans="1:16" ht="14.25" customHeight="1">
      <c r="A12" s="46"/>
      <c r="B12" s="47"/>
      <c r="C12" s="47"/>
      <c r="D12" s="47"/>
      <c r="E12" s="91"/>
      <c r="F12" s="47"/>
      <c r="G12" s="55"/>
      <c r="H12" s="47"/>
      <c r="I12" s="47"/>
      <c r="J12" s="49"/>
      <c r="K12" s="49"/>
      <c r="L12" s="75" t="s">
        <v>
135</v>
      </c>
      <c r="M12" s="49" t="s">
        <v>
144</v>
      </c>
      <c r="N12" s="137"/>
      <c r="O12" s="49" t="s">
        <v>
121</v>
      </c>
      <c r="P12" s="51"/>
    </row>
    <row r="13" spans="1:16" ht="14.25" customHeight="1">
      <c r="A13" s="46"/>
      <c r="B13" s="47"/>
      <c r="C13" s="47"/>
      <c r="D13" s="47"/>
      <c r="E13" s="91"/>
      <c r="F13" s="47"/>
      <c r="G13" s="55"/>
      <c r="H13" s="47"/>
      <c r="I13" s="47"/>
      <c r="J13" s="49"/>
      <c r="K13" s="49"/>
      <c r="L13" s="75" t="s">
        <v>
136</v>
      </c>
      <c r="M13" s="49" t="s">
        <v>
145</v>
      </c>
      <c r="N13" s="137"/>
      <c r="O13" s="49" t="s">
        <v>
132</v>
      </c>
      <c r="P13" s="51"/>
    </row>
    <row r="14" spans="1:16" ht="14.25" customHeight="1">
      <c r="A14" s="46"/>
      <c r="B14" s="47"/>
      <c r="C14" s="47"/>
      <c r="D14" s="47"/>
      <c r="E14" s="91"/>
      <c r="F14" s="47"/>
      <c r="G14" s="55"/>
      <c r="H14" s="47"/>
      <c r="I14" s="47"/>
      <c r="J14" s="49"/>
      <c r="K14" s="49"/>
      <c r="L14" s="75" t="s">
        <v>
140</v>
      </c>
      <c r="M14" s="49" t="s">
        <v>
146</v>
      </c>
      <c r="N14" s="137"/>
      <c r="O14" s="49" t="s">
        <v>
148</v>
      </c>
      <c r="P14" s="51"/>
    </row>
    <row r="15" spans="1:16" ht="14.25" customHeight="1">
      <c r="A15" s="46"/>
      <c r="B15" s="47"/>
      <c r="C15" s="47"/>
      <c r="D15" s="47"/>
      <c r="E15" s="91"/>
      <c r="F15" s="47"/>
      <c r="G15" s="55"/>
      <c r="H15" s="47"/>
      <c r="I15" s="47"/>
      <c r="J15" s="49"/>
      <c r="K15" s="49"/>
      <c r="L15" s="81" t="s">
        <v>
141</v>
      </c>
      <c r="M15" s="49" t="s">
        <v>
147</v>
      </c>
      <c r="N15" s="137"/>
      <c r="O15" s="75" t="s">
        <v>
164</v>
      </c>
      <c r="P15" s="51"/>
    </row>
    <row r="16" spans="1:16" ht="4.9000000000000004" customHeight="1">
      <c r="A16" s="46"/>
      <c r="B16" s="47"/>
      <c r="C16" s="47"/>
      <c r="D16" s="47"/>
      <c r="E16" s="91"/>
      <c r="F16" s="47"/>
      <c r="G16" s="55"/>
      <c r="H16" s="47"/>
      <c r="I16" s="47"/>
      <c r="J16" s="56"/>
      <c r="K16" s="56"/>
      <c r="L16" s="86"/>
      <c r="M16" s="56"/>
      <c r="N16" s="88"/>
      <c r="O16" s="76"/>
      <c r="P16" s="58"/>
    </row>
    <row r="17" spans="1:16" ht="14.25" customHeight="1">
      <c r="A17" s="46"/>
      <c r="B17" s="47"/>
      <c r="C17" s="47"/>
      <c r="D17" s="47"/>
      <c r="E17" s="91"/>
      <c r="F17" s="47"/>
      <c r="G17" s="55"/>
      <c r="H17" s="47"/>
      <c r="I17" s="47"/>
      <c r="J17" s="49" t="s">
        <v>
161</v>
      </c>
      <c r="K17" s="49" t="s">
        <v>
162</v>
      </c>
      <c r="L17" s="49" t="s">
        <v>
172</v>
      </c>
      <c r="M17" s="78" t="s">
        <v>
174</v>
      </c>
      <c r="N17" s="50"/>
      <c r="O17" s="78" t="s">
        <v>
170</v>
      </c>
      <c r="P17" s="51" t="s">
        <v>
165</v>
      </c>
    </row>
    <row r="18" spans="1:16" ht="7.15" customHeight="1">
      <c r="A18" s="46"/>
      <c r="B18" s="47"/>
      <c r="C18" s="47"/>
      <c r="D18" s="47"/>
      <c r="E18" s="91"/>
      <c r="F18" s="47"/>
      <c r="G18" s="65"/>
      <c r="H18" s="138" t="s">
        <v>
168</v>
      </c>
      <c r="I18" s="53"/>
      <c r="J18" s="49"/>
      <c r="K18" s="49"/>
      <c r="L18" s="132" t="s">
        <v>
171</v>
      </c>
      <c r="M18" s="132" t="s">
        <v>
173</v>
      </c>
      <c r="N18" s="50"/>
      <c r="O18" s="128" t="s">
        <v>
169</v>
      </c>
      <c r="P18" s="126" t="s">
        <v>
166</v>
      </c>
    </row>
    <row r="19" spans="1:16" ht="7.15" customHeight="1">
      <c r="A19" s="46"/>
      <c r="B19" s="47"/>
      <c r="C19" s="47"/>
      <c r="D19" s="47"/>
      <c r="E19" s="91"/>
      <c r="F19" s="47"/>
      <c r="G19" s="55"/>
      <c r="H19" s="138"/>
      <c r="I19" s="47"/>
      <c r="J19" s="49"/>
      <c r="K19" s="49"/>
      <c r="L19" s="132"/>
      <c r="M19" s="132"/>
      <c r="N19" s="50"/>
      <c r="O19" s="128"/>
      <c r="P19" s="126"/>
    </row>
    <row r="20" spans="1:16" ht="14.25" customHeight="1">
      <c r="A20" s="46"/>
      <c r="B20" s="47"/>
      <c r="C20" s="47"/>
      <c r="D20" s="47"/>
      <c r="E20" s="91"/>
      <c r="F20" s="47"/>
      <c r="G20" s="55"/>
      <c r="H20" s="47"/>
      <c r="I20" s="47"/>
      <c r="J20" s="49"/>
      <c r="K20" s="49"/>
      <c r="L20" s="75"/>
      <c r="M20" s="49"/>
      <c r="N20" s="50"/>
      <c r="O20" s="49" t="s">
        <v>
167</v>
      </c>
      <c r="P20" s="51"/>
    </row>
    <row r="21" spans="1:16" ht="4.9000000000000004" customHeight="1">
      <c r="A21" s="46"/>
      <c r="B21" s="47"/>
      <c r="C21" s="47"/>
      <c r="D21" s="47"/>
      <c r="E21" s="91"/>
      <c r="F21" s="47"/>
      <c r="G21" s="55"/>
      <c r="H21" s="47"/>
      <c r="I21" s="47"/>
      <c r="J21" s="56"/>
      <c r="K21" s="56"/>
      <c r="L21" s="76"/>
      <c r="M21" s="56"/>
      <c r="N21" s="57"/>
      <c r="O21" s="87"/>
      <c r="P21" s="58"/>
    </row>
    <row r="22" spans="1:16" ht="14.25" customHeight="1">
      <c r="A22" s="46"/>
      <c r="B22" s="47"/>
      <c r="C22" s="47"/>
      <c r="D22" s="47"/>
      <c r="E22" s="91"/>
      <c r="G22" s="55"/>
      <c r="J22" s="43" t="s">
        <v>
101</v>
      </c>
      <c r="K22" s="43" t="s">
        <v>
103</v>
      </c>
      <c r="L22" s="43" t="s">
        <v>
150</v>
      </c>
      <c r="M22" s="43" t="s">
        <v>
77</v>
      </c>
      <c r="N22" s="139" t="s">
        <v>
98</v>
      </c>
      <c r="O22" s="94" t="s">
        <v>
208</v>
      </c>
      <c r="P22" s="45" t="s">
        <v>
157</v>
      </c>
    </row>
    <row r="23" spans="1:16" ht="14.25" customHeight="1">
      <c r="A23" s="46"/>
      <c r="B23" s="47"/>
      <c r="C23" s="47"/>
      <c r="D23" s="47"/>
      <c r="E23" s="91"/>
      <c r="G23" s="55"/>
      <c r="J23" s="49" t="s">
        <v>
102</v>
      </c>
      <c r="K23" s="49" t="s">
        <v>
104</v>
      </c>
      <c r="L23" s="49" t="s">
        <v>
149</v>
      </c>
      <c r="M23" s="49" t="s">
        <v>
131</v>
      </c>
      <c r="N23" s="137"/>
      <c r="O23" s="95"/>
      <c r="P23" s="51" t="s">
        <v>
166</v>
      </c>
    </row>
    <row r="24" spans="1:16" ht="14.25" customHeight="1">
      <c r="A24" s="46"/>
      <c r="B24" s="47"/>
      <c r="C24" s="47"/>
      <c r="D24" s="47"/>
      <c r="E24" s="91"/>
      <c r="G24" s="55"/>
      <c r="J24" s="49" t="s">
        <v>
122</v>
      </c>
      <c r="K24" s="49" t="s">
        <v>
105</v>
      </c>
      <c r="L24" s="49"/>
      <c r="M24" s="49" t="s">
        <v>
78</v>
      </c>
      <c r="N24" s="137"/>
      <c r="O24" s="95"/>
      <c r="P24" s="51"/>
    </row>
    <row r="25" spans="1:16" ht="14.25" customHeight="1">
      <c r="A25" s="46"/>
      <c r="B25" s="47"/>
      <c r="C25" s="47"/>
      <c r="D25" s="47"/>
      <c r="E25" s="91"/>
      <c r="G25" s="55"/>
      <c r="J25" s="49"/>
      <c r="K25" s="49"/>
      <c r="L25" s="49"/>
      <c r="M25" s="78" t="s">
        <v>
176</v>
      </c>
      <c r="N25" s="137"/>
      <c r="O25" s="95"/>
      <c r="P25" s="51"/>
    </row>
    <row r="26" spans="1:16" ht="14.25" customHeight="1">
      <c r="A26" s="46"/>
      <c r="B26" s="47"/>
      <c r="C26" s="47"/>
      <c r="D26" s="47"/>
      <c r="E26" s="80"/>
      <c r="G26" s="55"/>
      <c r="J26" s="49"/>
      <c r="K26" s="49"/>
      <c r="L26" s="49"/>
      <c r="M26" s="49" t="s">
        <v>
175</v>
      </c>
      <c r="N26" s="137"/>
      <c r="O26" s="95"/>
      <c r="P26" s="51"/>
    </row>
    <row r="27" spans="1:16" ht="14.25" customHeight="1">
      <c r="A27" s="46"/>
      <c r="B27" s="47"/>
      <c r="C27" s="47"/>
      <c r="D27" s="47"/>
      <c r="E27" s="134" t="s">
        <v>
205</v>
      </c>
      <c r="G27" s="55"/>
      <c r="J27" s="49"/>
      <c r="K27" s="49"/>
      <c r="L27" s="49"/>
      <c r="M27" s="49" t="s">
        <v>
177</v>
      </c>
      <c r="N27" s="137"/>
      <c r="O27" s="95"/>
      <c r="P27" s="51"/>
    </row>
    <row r="28" spans="1:16" ht="14.25" customHeight="1">
      <c r="A28" s="46"/>
      <c r="B28" s="47"/>
      <c r="C28" s="47"/>
      <c r="D28" s="47"/>
      <c r="E28" s="134"/>
      <c r="G28" s="55"/>
      <c r="J28" s="49"/>
      <c r="K28" s="49"/>
      <c r="L28" s="49"/>
      <c r="M28" s="49" t="s">
        <v>
215</v>
      </c>
      <c r="N28" s="137"/>
      <c r="O28" s="95"/>
      <c r="P28" s="51"/>
    </row>
    <row r="29" spans="1:16" ht="14.25" customHeight="1">
      <c r="A29" s="46"/>
      <c r="B29" s="47"/>
      <c r="C29" s="47"/>
      <c r="D29" s="47"/>
      <c r="E29" s="134"/>
      <c r="G29" s="55"/>
      <c r="J29" s="49"/>
      <c r="K29" s="49"/>
      <c r="L29" s="49"/>
      <c r="M29" s="49" t="s">
        <v>
216</v>
      </c>
      <c r="N29" s="137"/>
      <c r="O29" s="95"/>
      <c r="P29" s="51"/>
    </row>
    <row r="30" spans="1:16" ht="14.25" customHeight="1">
      <c r="A30" s="46"/>
      <c r="C30" s="47"/>
      <c r="D30" s="47"/>
      <c r="E30" s="134"/>
      <c r="G30" s="55"/>
      <c r="J30" s="49"/>
      <c r="K30" s="49"/>
      <c r="L30" s="49"/>
      <c r="M30" s="49" t="s">
        <v>
217</v>
      </c>
      <c r="N30" s="137"/>
      <c r="O30" s="95"/>
      <c r="P30" s="51"/>
    </row>
    <row r="31" spans="1:16" ht="7.15" customHeight="1">
      <c r="A31" s="46"/>
      <c r="C31" s="47"/>
      <c r="D31" s="52"/>
      <c r="E31" s="134"/>
      <c r="F31" s="65"/>
      <c r="G31" s="56"/>
      <c r="H31" s="138" t="s">
        <v>
178</v>
      </c>
      <c r="I31" s="53"/>
      <c r="J31" s="49"/>
      <c r="K31" s="49"/>
      <c r="L31" s="49"/>
      <c r="M31" s="132" t="s">
        <v>
109</v>
      </c>
      <c r="N31" s="137"/>
      <c r="O31" s="95"/>
      <c r="P31" s="51"/>
    </row>
    <row r="32" spans="1:16" ht="7.15" customHeight="1">
      <c r="A32" s="46"/>
      <c r="D32" s="55"/>
      <c r="E32" s="134"/>
      <c r="G32" s="55"/>
      <c r="H32" s="138"/>
      <c r="J32" s="49"/>
      <c r="K32" s="49"/>
      <c r="L32" s="49"/>
      <c r="M32" s="132"/>
      <c r="N32" s="137"/>
      <c r="O32" s="95"/>
      <c r="P32" s="51"/>
    </row>
    <row r="33" spans="1:16" ht="14.25" customHeight="1">
      <c r="A33" s="46"/>
      <c r="D33" s="55"/>
      <c r="E33" s="134"/>
      <c r="G33" s="55"/>
      <c r="J33" s="49"/>
      <c r="K33" s="49"/>
      <c r="L33" s="49"/>
      <c r="M33" s="49" t="s">
        <v>
110</v>
      </c>
      <c r="N33" s="137"/>
      <c r="O33" s="95"/>
      <c r="P33" s="51"/>
    </row>
    <row r="34" spans="1:16" ht="13.9" customHeight="1">
      <c r="A34" s="46"/>
      <c r="D34" s="55"/>
      <c r="E34" s="134"/>
      <c r="G34" s="55"/>
      <c r="H34" s="47"/>
      <c r="I34" s="48"/>
      <c r="J34" s="49"/>
      <c r="K34" s="49"/>
      <c r="L34" s="49"/>
      <c r="M34" s="49" t="s">
        <v>
80</v>
      </c>
      <c r="N34" s="137"/>
      <c r="O34" s="95"/>
      <c r="P34" s="51"/>
    </row>
    <row r="35" spans="1:16" ht="13.9" customHeight="1">
      <c r="A35" s="46"/>
      <c r="D35" s="55"/>
      <c r="E35" s="134"/>
      <c r="G35" s="55"/>
      <c r="H35" s="47"/>
      <c r="I35" s="48"/>
      <c r="J35" s="49"/>
      <c r="K35" s="49"/>
      <c r="L35" s="49"/>
      <c r="M35" s="49" t="s">
        <v>
111</v>
      </c>
      <c r="N35" s="137"/>
      <c r="O35" s="95"/>
      <c r="P35" s="51"/>
    </row>
    <row r="36" spans="1:16" ht="14.25" customHeight="1">
      <c r="A36" s="46"/>
      <c r="D36" s="55"/>
      <c r="E36" s="134"/>
      <c r="G36" s="55"/>
      <c r="I36" s="48"/>
      <c r="J36" s="49"/>
      <c r="K36" s="49"/>
      <c r="L36" s="49"/>
      <c r="M36" s="49" t="s">
        <v>
112</v>
      </c>
      <c r="N36" s="137"/>
      <c r="O36" s="95"/>
      <c r="P36" s="51"/>
    </row>
    <row r="37" spans="1:16" ht="14.25" customHeight="1">
      <c r="A37" s="46"/>
      <c r="D37" s="55"/>
      <c r="G37" s="55"/>
      <c r="I37" s="48"/>
      <c r="J37" s="49"/>
      <c r="K37" s="49"/>
      <c r="L37" s="49"/>
      <c r="M37" s="49" t="s">
        <v>
127</v>
      </c>
      <c r="N37" s="137"/>
      <c r="O37" s="95"/>
      <c r="P37" s="51"/>
    </row>
    <row r="38" spans="1:16" ht="14.25" customHeight="1">
      <c r="A38" s="46"/>
      <c r="D38" s="55"/>
      <c r="G38" s="55"/>
      <c r="I38" s="48"/>
      <c r="J38" s="49"/>
      <c r="K38" s="49"/>
      <c r="L38" s="49"/>
      <c r="M38" s="49" t="s">
        <v>
128</v>
      </c>
      <c r="N38" s="137"/>
      <c r="O38" s="95"/>
      <c r="P38" s="51"/>
    </row>
    <row r="39" spans="1:16" ht="14.25" customHeight="1">
      <c r="A39" s="46"/>
      <c r="B39" s="134" t="s">
        <v>
81</v>
      </c>
      <c r="C39" s="59"/>
      <c r="D39" s="55"/>
      <c r="G39" s="55"/>
      <c r="I39" s="48"/>
      <c r="J39" s="49"/>
      <c r="K39" s="49"/>
      <c r="L39" s="49"/>
      <c r="M39" s="49" t="s">
        <v>
130</v>
      </c>
      <c r="N39" s="137"/>
      <c r="O39" s="95"/>
      <c r="P39" s="51"/>
    </row>
    <row r="40" spans="1:16" ht="14.25" customHeight="1">
      <c r="A40" s="46"/>
      <c r="B40" s="135"/>
      <c r="C40" s="60"/>
      <c r="D40" s="55"/>
      <c r="G40" s="55"/>
      <c r="I40" s="48"/>
      <c r="J40" s="49"/>
      <c r="K40" s="49"/>
      <c r="L40" s="49"/>
      <c r="M40" s="49" t="s">
        <v>
82</v>
      </c>
      <c r="N40" s="137"/>
      <c r="O40" s="95"/>
      <c r="P40" s="51"/>
    </row>
    <row r="41" spans="1:16" ht="14.25" customHeight="1">
      <c r="A41" s="46"/>
      <c r="B41" s="135"/>
      <c r="C41" s="60"/>
      <c r="D41" s="55"/>
      <c r="G41" s="55"/>
      <c r="I41" s="48"/>
      <c r="J41" s="49"/>
      <c r="K41" s="49"/>
      <c r="L41" s="49"/>
      <c r="M41" s="49" t="s">
        <v>
129</v>
      </c>
      <c r="N41" s="137"/>
      <c r="O41" s="95"/>
      <c r="P41" s="51"/>
    </row>
    <row r="42" spans="1:16" ht="4.9000000000000004" customHeight="1">
      <c r="A42" s="46"/>
      <c r="B42" s="135"/>
      <c r="C42" s="60"/>
      <c r="D42" s="55"/>
      <c r="G42" s="55"/>
      <c r="I42" s="48"/>
      <c r="J42" s="56"/>
      <c r="K42" s="56"/>
      <c r="L42" s="56"/>
      <c r="N42" s="57"/>
      <c r="O42" s="56"/>
      <c r="P42" s="58"/>
    </row>
    <row r="43" spans="1:16" ht="13.9" customHeight="1">
      <c r="A43" s="46"/>
      <c r="B43" s="135"/>
      <c r="C43" s="61"/>
      <c r="D43" s="55"/>
      <c r="G43" s="55"/>
      <c r="I43" s="48"/>
      <c r="J43" s="62" t="s">
        <v>
182</v>
      </c>
      <c r="K43" s="62" t="s">
        <v>
151</v>
      </c>
      <c r="L43" s="43" t="s">
        <v>
181</v>
      </c>
      <c r="M43" s="83" t="s">
        <v>
180</v>
      </c>
      <c r="N43" s="44"/>
      <c r="O43" s="43" t="s">
        <v>
179</v>
      </c>
      <c r="P43" s="45" t="s">
        <v>
83</v>
      </c>
    </row>
    <row r="44" spans="1:16" ht="7.15" customHeight="1">
      <c r="A44" s="46"/>
      <c r="B44" s="135"/>
      <c r="C44" s="60"/>
      <c r="D44" s="55"/>
      <c r="G44" s="65"/>
      <c r="H44" s="138" t="s">
        <v>
184</v>
      </c>
      <c r="I44" s="53"/>
      <c r="J44" s="128" t="s">
        <v>
183</v>
      </c>
      <c r="K44" s="78"/>
      <c r="L44" s="49"/>
      <c r="M44" s="143" t="s">
        <v>
185</v>
      </c>
      <c r="N44" s="50"/>
      <c r="O44" s="49"/>
      <c r="P44" s="126" t="s">
        <v>
207</v>
      </c>
    </row>
    <row r="45" spans="1:16" ht="7.15" customHeight="1">
      <c r="A45" s="46"/>
      <c r="B45" s="135"/>
      <c r="C45" s="60"/>
      <c r="D45" s="55"/>
      <c r="G45" s="55"/>
      <c r="H45" s="138"/>
      <c r="I45" s="48"/>
      <c r="J45" s="128"/>
      <c r="K45" s="78"/>
      <c r="L45" s="49"/>
      <c r="M45" s="143"/>
      <c r="N45" s="50"/>
      <c r="O45" s="49"/>
      <c r="P45" s="126"/>
    </row>
    <row r="46" spans="1:16" ht="13.9" customHeight="1">
      <c r="A46" s="46"/>
      <c r="B46" s="135"/>
      <c r="C46" s="60"/>
      <c r="D46" s="55"/>
      <c r="G46" s="55"/>
      <c r="H46" s="141"/>
      <c r="I46" s="48"/>
      <c r="J46" s="78"/>
      <c r="K46" s="78"/>
      <c r="L46" s="49"/>
      <c r="M46" s="75"/>
      <c r="N46" s="50"/>
      <c r="O46" s="49"/>
      <c r="P46" s="93"/>
    </row>
    <row r="47" spans="1:16" ht="4.9000000000000004" customHeight="1">
      <c r="A47" s="46"/>
      <c r="B47" s="135"/>
      <c r="C47" s="60"/>
      <c r="D47" s="55"/>
      <c r="G47" s="55"/>
      <c r="H47" s="141"/>
      <c r="I47" s="48"/>
      <c r="J47" s="78"/>
      <c r="K47" s="78"/>
      <c r="L47" s="49"/>
      <c r="M47" s="81"/>
      <c r="N47" s="50"/>
      <c r="O47" s="49"/>
      <c r="P47" s="89"/>
    </row>
    <row r="48" spans="1:16" ht="14.25" customHeight="1">
      <c r="A48" s="46"/>
      <c r="D48" s="55"/>
      <c r="G48" s="55"/>
      <c r="I48" s="48"/>
      <c r="J48" s="43" t="s">
        <v>
186</v>
      </c>
      <c r="K48" s="43" t="s">
        <v>
187</v>
      </c>
      <c r="L48" s="43" t="s">
        <v>
188</v>
      </c>
      <c r="M48" s="43" t="s">
        <v>
123</v>
      </c>
      <c r="N48" s="44"/>
      <c r="O48" s="43" t="s">
        <v>
191</v>
      </c>
      <c r="P48" s="144" t="s">
        <v>
83</v>
      </c>
    </row>
    <row r="49" spans="1:16" ht="7.15" customHeight="1">
      <c r="A49" s="46"/>
      <c r="D49" s="55"/>
      <c r="G49" s="65"/>
      <c r="H49" s="123" t="s">
        <v>
84</v>
      </c>
      <c r="I49" s="66"/>
      <c r="J49" s="129"/>
      <c r="K49" s="129"/>
      <c r="L49" s="129"/>
      <c r="M49" s="129" t="s">
        <v>
189</v>
      </c>
      <c r="N49" s="50"/>
      <c r="O49" s="127"/>
      <c r="P49" s="145"/>
    </row>
    <row r="50" spans="1:16" ht="7.15" customHeight="1">
      <c r="A50" s="46"/>
      <c r="D50" s="55"/>
      <c r="G50" s="55"/>
      <c r="H50" s="124"/>
      <c r="I50" s="48"/>
      <c r="J50" s="129"/>
      <c r="K50" s="129"/>
      <c r="L50" s="129"/>
      <c r="M50" s="129"/>
      <c r="N50" s="50"/>
      <c r="O50" s="127"/>
      <c r="P50" s="145"/>
    </row>
    <row r="51" spans="1:16" ht="13.9" customHeight="1">
      <c r="A51" s="46"/>
      <c r="D51" s="55"/>
      <c r="G51" s="55"/>
      <c r="H51" s="90"/>
      <c r="I51" s="48"/>
      <c r="J51" s="49"/>
      <c r="K51" s="49"/>
      <c r="L51" s="49"/>
      <c r="M51" s="49" t="s">
        <v>
190</v>
      </c>
      <c r="N51" s="50"/>
      <c r="O51" s="50"/>
      <c r="P51" s="51"/>
    </row>
    <row r="52" spans="1:16" ht="4.9000000000000004" customHeight="1">
      <c r="A52" s="46"/>
      <c r="D52" s="55"/>
      <c r="G52" s="55"/>
      <c r="I52" s="48"/>
      <c r="J52" s="56"/>
      <c r="K52" s="56"/>
      <c r="L52" s="56"/>
      <c r="M52" s="56"/>
      <c r="N52" s="57"/>
      <c r="O52" s="56"/>
      <c r="P52" s="58"/>
    </row>
    <row r="53" spans="1:16" ht="14.25" customHeight="1">
      <c r="A53" s="46"/>
      <c r="D53" s="55"/>
      <c r="G53" s="55"/>
      <c r="I53" s="48"/>
      <c r="J53" s="43" t="s">
        <v>
126</v>
      </c>
      <c r="K53" s="43" t="s">
        <v>
126</v>
      </c>
      <c r="L53" s="43" t="s">
        <v>
126</v>
      </c>
      <c r="M53" s="43" t="s">
        <v>
126</v>
      </c>
      <c r="N53" s="44" t="s">
        <v>
126</v>
      </c>
      <c r="O53" s="43" t="s">
        <v>
126</v>
      </c>
      <c r="P53" s="45" t="s">
        <v>
126</v>
      </c>
    </row>
    <row r="54" spans="1:16" ht="7.15" customHeight="1">
      <c r="A54" s="46"/>
      <c r="D54" s="55"/>
      <c r="G54" s="65"/>
      <c r="H54" s="123" t="s">
        <v>
85</v>
      </c>
      <c r="I54" s="48"/>
      <c r="J54" s="127"/>
      <c r="K54" s="127"/>
      <c r="L54" s="127"/>
      <c r="M54" s="127"/>
      <c r="N54" s="127"/>
      <c r="O54" s="127"/>
      <c r="P54" s="126"/>
    </row>
    <row r="55" spans="1:16" ht="7.15" customHeight="1">
      <c r="A55" s="46"/>
      <c r="D55" s="55"/>
      <c r="H55" s="124"/>
      <c r="I55" s="63"/>
      <c r="J55" s="127"/>
      <c r="K55" s="127"/>
      <c r="L55" s="127"/>
      <c r="M55" s="127"/>
      <c r="N55" s="127"/>
      <c r="O55" s="127"/>
      <c r="P55" s="126"/>
    </row>
    <row r="56" spans="1:16" ht="14.25" customHeight="1">
      <c r="A56" s="46"/>
      <c r="D56" s="55"/>
      <c r="I56" s="67" t="s">
        <v>
124</v>
      </c>
      <c r="J56" s="49"/>
      <c r="K56" s="49"/>
      <c r="L56" s="49"/>
      <c r="M56" s="49"/>
      <c r="N56" s="50"/>
      <c r="O56" s="49"/>
      <c r="P56" s="51"/>
    </row>
    <row r="57" spans="1:16" ht="4.9000000000000004" customHeight="1">
      <c r="A57" s="46"/>
      <c r="D57" s="55"/>
      <c r="I57" s="67"/>
      <c r="J57" s="49"/>
      <c r="K57" s="49"/>
      <c r="L57" s="49"/>
      <c r="M57" s="49"/>
      <c r="N57" s="50"/>
      <c r="O57" s="49"/>
      <c r="P57" s="51"/>
    </row>
    <row r="58" spans="1:16" ht="14.25" customHeight="1">
      <c r="A58" s="46"/>
      <c r="D58" s="55"/>
      <c r="I58" s="48"/>
      <c r="J58" s="62" t="s">
        <v>
86</v>
      </c>
      <c r="K58" s="43" t="s">
        <v>
192</v>
      </c>
      <c r="L58" s="62" t="s">
        <v>
193</v>
      </c>
      <c r="M58" s="43" t="s">
        <v>
194</v>
      </c>
      <c r="N58" s="44"/>
      <c r="O58" s="43" t="s">
        <v>
191</v>
      </c>
      <c r="P58" s="45" t="s">
        <v>
158</v>
      </c>
    </row>
    <row r="59" spans="1:16" ht="7.15" customHeight="1">
      <c r="A59" s="46"/>
      <c r="D59" s="55"/>
      <c r="H59" s="123" t="s">
        <v>
87</v>
      </c>
      <c r="I59" s="66"/>
      <c r="J59" s="78"/>
      <c r="K59" s="132"/>
      <c r="L59" s="133"/>
      <c r="M59" s="132"/>
      <c r="N59" s="127"/>
      <c r="O59" s="127"/>
      <c r="P59" s="126"/>
    </row>
    <row r="60" spans="1:16" ht="7.15" customHeight="1">
      <c r="A60" s="46"/>
      <c r="D60" s="55"/>
      <c r="G60" s="54"/>
      <c r="H60" s="124"/>
      <c r="I60" s="48"/>
      <c r="J60" s="78"/>
      <c r="K60" s="132"/>
      <c r="L60" s="133"/>
      <c r="M60" s="132"/>
      <c r="N60" s="127"/>
      <c r="O60" s="127"/>
      <c r="P60" s="126"/>
    </row>
    <row r="61" spans="1:16" ht="13.9" customHeight="1">
      <c r="A61" s="46"/>
      <c r="D61" s="55"/>
      <c r="G61" s="55"/>
      <c r="H61" s="90"/>
      <c r="I61" s="48"/>
      <c r="J61" s="78"/>
      <c r="K61" s="84"/>
      <c r="L61" s="78"/>
      <c r="M61" s="84"/>
      <c r="N61" s="50"/>
      <c r="O61" s="50"/>
      <c r="P61" s="51"/>
    </row>
    <row r="62" spans="1:16" ht="4.9000000000000004" customHeight="1">
      <c r="A62" s="46"/>
      <c r="D62" s="55"/>
      <c r="E62" s="130" t="s">
        <v>
206</v>
      </c>
      <c r="G62" s="55"/>
      <c r="I62" s="67"/>
      <c r="J62" s="64"/>
      <c r="K62" s="56"/>
      <c r="L62" s="64"/>
      <c r="M62" s="56"/>
      <c r="N62" s="57"/>
      <c r="O62" s="56"/>
      <c r="P62" s="58"/>
    </row>
    <row r="63" spans="1:16" ht="14.25" customHeight="1">
      <c r="A63" s="46"/>
      <c r="D63" s="55"/>
      <c r="E63" s="130"/>
      <c r="G63" s="55"/>
      <c r="I63" s="48"/>
      <c r="J63" s="62" t="s">
        <v>
196</v>
      </c>
      <c r="K63" s="62" t="s">
        <v>
197</v>
      </c>
      <c r="L63" s="62" t="s">
        <v>
200</v>
      </c>
      <c r="M63" s="43" t="s">
        <v>
126</v>
      </c>
      <c r="N63" s="44" t="s">
        <v>
126</v>
      </c>
      <c r="O63" s="43" t="s">
        <v>
126</v>
      </c>
      <c r="P63" s="45" t="s">
        <v>
126</v>
      </c>
    </row>
    <row r="64" spans="1:16" ht="7.15" customHeight="1">
      <c r="A64" s="46"/>
      <c r="D64" s="55"/>
      <c r="E64" s="130"/>
      <c r="G64" s="65"/>
      <c r="H64" s="123" t="s">
        <v>
88</v>
      </c>
      <c r="I64" s="66"/>
      <c r="J64" s="128" t="s">
        <v>
195</v>
      </c>
      <c r="K64" s="128" t="s">
        <v>
198</v>
      </c>
      <c r="L64" s="133"/>
      <c r="M64" s="127"/>
      <c r="N64" s="127"/>
      <c r="O64" s="127"/>
      <c r="P64" s="126"/>
    </row>
    <row r="65" spans="1:16" ht="7.15" customHeight="1">
      <c r="A65" s="46"/>
      <c r="D65" s="55"/>
      <c r="E65" s="130"/>
      <c r="G65" s="54"/>
      <c r="H65" s="124"/>
      <c r="I65" s="48"/>
      <c r="J65" s="128"/>
      <c r="K65" s="128"/>
      <c r="L65" s="133"/>
      <c r="M65" s="127"/>
      <c r="N65" s="127"/>
      <c r="O65" s="127"/>
      <c r="P65" s="126"/>
    </row>
    <row r="66" spans="1:16" ht="13.9" customHeight="1">
      <c r="A66" s="46"/>
      <c r="D66" s="55"/>
      <c r="E66" s="130"/>
      <c r="G66" s="55"/>
      <c r="H66" s="90"/>
      <c r="I66" s="67" t="s">
        <v>
125</v>
      </c>
      <c r="J66" s="85"/>
      <c r="K66" s="85" t="s">
        <v>
199</v>
      </c>
      <c r="L66" s="78"/>
      <c r="M66" s="50"/>
      <c r="N66" s="50"/>
      <c r="O66" s="50"/>
      <c r="P66" s="51"/>
    </row>
    <row r="67" spans="1:16" ht="4.9000000000000004" customHeight="1">
      <c r="A67" s="46"/>
      <c r="D67" s="55"/>
      <c r="E67" s="130"/>
      <c r="G67" s="55"/>
      <c r="J67" s="64"/>
      <c r="K67" s="64"/>
      <c r="L67" s="64"/>
      <c r="M67" s="56"/>
      <c r="N67" s="57"/>
      <c r="O67" s="56"/>
      <c r="P67" s="58"/>
    </row>
    <row r="68" spans="1:16" ht="14.25" customHeight="1">
      <c r="A68" s="46"/>
      <c r="D68" s="55"/>
      <c r="E68" s="130"/>
      <c r="G68" s="55"/>
      <c r="I68" s="48"/>
      <c r="J68" s="62" t="s">
        <v>
96</v>
      </c>
      <c r="K68" s="62" t="s">
        <v>
79</v>
      </c>
      <c r="L68" s="43" t="s">
        <v>
126</v>
      </c>
      <c r="M68" s="43" t="s">
        <v>
126</v>
      </c>
      <c r="N68" s="44" t="s">
        <v>
126</v>
      </c>
      <c r="O68" s="43" t="s">
        <v>
126</v>
      </c>
      <c r="P68" s="45" t="s">
        <v>
126</v>
      </c>
    </row>
    <row r="69" spans="1:16" ht="7.15" customHeight="1">
      <c r="A69" s="46"/>
      <c r="D69" s="56"/>
      <c r="E69" s="130"/>
      <c r="F69" s="65"/>
      <c r="G69" s="56"/>
      <c r="H69" s="123" t="s">
        <v>
89</v>
      </c>
      <c r="I69" s="48"/>
      <c r="J69" s="78"/>
      <c r="K69" s="78"/>
      <c r="L69" s="127"/>
      <c r="M69" s="127"/>
      <c r="N69" s="127"/>
      <c r="O69" s="127"/>
      <c r="P69" s="126"/>
    </row>
    <row r="70" spans="1:16" ht="7.15" customHeight="1">
      <c r="A70" s="46"/>
      <c r="C70" s="47"/>
      <c r="D70" s="47"/>
      <c r="E70" s="130"/>
      <c r="G70" s="55"/>
      <c r="H70" s="124"/>
      <c r="I70" s="63"/>
      <c r="J70" s="78"/>
      <c r="K70" s="78"/>
      <c r="L70" s="127"/>
      <c r="M70" s="127"/>
      <c r="N70" s="127"/>
      <c r="O70" s="127"/>
      <c r="P70" s="126"/>
    </row>
    <row r="71" spans="1:16" ht="13.9" customHeight="1">
      <c r="A71" s="46"/>
      <c r="C71" s="47"/>
      <c r="D71" s="47"/>
      <c r="E71" s="130"/>
      <c r="G71" s="55"/>
      <c r="H71" s="90"/>
      <c r="I71" s="67" t="s">
        <v>
125</v>
      </c>
      <c r="J71" s="78"/>
      <c r="K71" s="78"/>
      <c r="L71" s="50"/>
      <c r="M71" s="50"/>
      <c r="N71" s="50"/>
      <c r="O71" s="50"/>
      <c r="P71" s="51"/>
    </row>
    <row r="72" spans="1:16" ht="4.9000000000000004" customHeight="1">
      <c r="A72" s="46"/>
      <c r="C72" s="47"/>
      <c r="D72" s="48"/>
      <c r="E72" s="130"/>
      <c r="F72" s="49"/>
      <c r="G72" s="55"/>
      <c r="I72" s="67"/>
      <c r="J72" s="64"/>
      <c r="K72" s="64"/>
      <c r="L72" s="56"/>
      <c r="M72" s="56"/>
      <c r="N72" s="57"/>
      <c r="O72" s="56"/>
      <c r="P72" s="58"/>
    </row>
    <row r="73" spans="1:16" ht="14.25" customHeight="1">
      <c r="A73" s="46"/>
      <c r="E73" s="130"/>
      <c r="G73" s="55"/>
      <c r="I73" s="48"/>
      <c r="J73" s="62" t="s">
        <v>
201</v>
      </c>
      <c r="K73" s="43" t="s">
        <v>
203</v>
      </c>
      <c r="L73" s="43" t="s">
        <v>
204</v>
      </c>
      <c r="M73" s="43" t="s">
        <v>
126</v>
      </c>
      <c r="N73" s="44" t="s">
        <v>
126</v>
      </c>
      <c r="O73" s="43" t="s">
        <v>
126</v>
      </c>
      <c r="P73" s="45" t="s">
        <v>
126</v>
      </c>
    </row>
    <row r="74" spans="1:16" ht="7.15" customHeight="1">
      <c r="A74" s="46"/>
      <c r="E74" s="130"/>
      <c r="G74" s="55"/>
      <c r="H74" s="123" t="s">
        <v>
90</v>
      </c>
      <c r="I74" s="66"/>
      <c r="J74" s="128" t="s">
        <v>
202</v>
      </c>
      <c r="K74" s="129"/>
      <c r="L74" s="129"/>
      <c r="M74" s="127"/>
      <c r="N74" s="127"/>
      <c r="O74" s="127"/>
      <c r="P74" s="126"/>
    </row>
    <row r="75" spans="1:16" ht="7.15" customHeight="1">
      <c r="A75" s="46"/>
      <c r="E75" s="130"/>
      <c r="G75" s="54"/>
      <c r="H75" s="124"/>
      <c r="I75" s="48"/>
      <c r="J75" s="128"/>
      <c r="K75" s="129"/>
      <c r="L75" s="129"/>
      <c r="M75" s="127"/>
      <c r="N75" s="127"/>
      <c r="O75" s="127"/>
      <c r="P75" s="126"/>
    </row>
    <row r="76" spans="1:16" ht="13.9" customHeight="1">
      <c r="A76" s="46"/>
      <c r="E76" s="130"/>
      <c r="G76" s="55"/>
      <c r="H76" s="90"/>
      <c r="I76" s="67" t="s">
        <v>
125</v>
      </c>
      <c r="J76" s="85"/>
      <c r="K76" s="49"/>
      <c r="L76" s="49"/>
      <c r="M76" s="50"/>
      <c r="N76" s="50"/>
      <c r="O76" s="50"/>
      <c r="P76" s="51"/>
    </row>
    <row r="77" spans="1:16" ht="4.9000000000000004" customHeight="1">
      <c r="A77" s="46"/>
      <c r="E77" s="130"/>
      <c r="G77" s="55"/>
      <c r="I77" s="67"/>
      <c r="J77" s="64"/>
      <c r="K77" s="56"/>
      <c r="L77" s="56"/>
      <c r="M77" s="56"/>
      <c r="N77" s="57"/>
      <c r="O77" s="56"/>
      <c r="P77" s="58"/>
    </row>
    <row r="78" spans="1:16" ht="13.9" customHeight="1">
      <c r="A78" s="46"/>
      <c r="E78" s="92"/>
      <c r="G78" s="55"/>
      <c r="I78" s="48"/>
      <c r="J78" s="43" t="s">
        <v>
126</v>
      </c>
      <c r="K78" s="43" t="s">
        <v>
126</v>
      </c>
      <c r="L78" s="43" t="s">
        <v>
126</v>
      </c>
      <c r="M78" s="43" t="s">
        <v>
126</v>
      </c>
      <c r="N78" s="44" t="s">
        <v>
126</v>
      </c>
      <c r="O78" s="43" t="s">
        <v>
126</v>
      </c>
      <c r="P78" s="45" t="s">
        <v>
126</v>
      </c>
    </row>
    <row r="79" spans="1:16" ht="7.15" customHeight="1">
      <c r="A79" s="46"/>
      <c r="G79" s="56"/>
      <c r="H79" s="123" t="s">
        <v>
91</v>
      </c>
      <c r="I79" s="53"/>
      <c r="J79" s="127"/>
      <c r="K79" s="127"/>
      <c r="L79" s="127"/>
      <c r="M79" s="127"/>
      <c r="N79" s="127"/>
      <c r="O79" s="127"/>
      <c r="P79" s="126"/>
    </row>
    <row r="80" spans="1:16" ht="7.15" customHeight="1">
      <c r="A80" s="46"/>
      <c r="H80" s="124"/>
      <c r="J80" s="127"/>
      <c r="K80" s="127"/>
      <c r="L80" s="127"/>
      <c r="M80" s="127"/>
      <c r="N80" s="127"/>
      <c r="O80" s="127"/>
      <c r="P80" s="126"/>
    </row>
    <row r="81" spans="1:16" ht="13.9" customHeight="1">
      <c r="A81" s="46"/>
      <c r="H81" s="90"/>
      <c r="I81" s="67" t="s">
        <v>
125</v>
      </c>
      <c r="J81" s="50"/>
      <c r="K81" s="50"/>
      <c r="L81" s="50"/>
      <c r="M81" s="50"/>
      <c r="N81" s="50"/>
      <c r="O81" s="50"/>
      <c r="P81" s="51"/>
    </row>
    <row r="82" spans="1:16" ht="4.9000000000000004" customHeight="1" thickBot="1">
      <c r="A82" s="68"/>
      <c r="B82" s="69"/>
      <c r="C82" s="69"/>
      <c r="D82" s="69"/>
      <c r="E82" s="69"/>
      <c r="F82" s="69"/>
      <c r="G82" s="69"/>
      <c r="H82" s="69"/>
      <c r="I82" s="77"/>
      <c r="J82" s="70"/>
      <c r="K82" s="70"/>
      <c r="L82" s="70"/>
      <c r="M82" s="70"/>
      <c r="N82" s="71"/>
      <c r="O82" s="70"/>
      <c r="P82" s="72"/>
    </row>
    <row r="83" spans="1:16" ht="15.75" customHeight="1">
      <c r="A83" s="47" t="s">
        <v>
92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73"/>
      <c r="O83" s="47"/>
      <c r="P83" s="73"/>
    </row>
    <row r="84" spans="1:16" ht="15.75" customHeight="1">
      <c r="A84" s="47" t="s">
        <v>
97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73"/>
      <c r="O84" s="47"/>
      <c r="P84" s="73"/>
    </row>
    <row r="85" spans="1:16" ht="33.75" customHeight="1">
      <c r="A85" s="125" t="s">
        <v>
210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</row>
    <row r="86" spans="1:16" ht="15.75" customHeight="1">
      <c r="A86" s="1" t="s">
        <v>
209</v>
      </c>
    </row>
  </sheetData>
  <mergeCells count="76">
    <mergeCell ref="H49:H50"/>
    <mergeCell ref="O49:O50"/>
    <mergeCell ref="P44:P45"/>
    <mergeCell ref="H54:H55"/>
    <mergeCell ref="J54:J55"/>
    <mergeCell ref="J44:J45"/>
    <mergeCell ref="J49:J50"/>
    <mergeCell ref="K49:K50"/>
    <mergeCell ref="L49:L50"/>
    <mergeCell ref="M49:M50"/>
    <mergeCell ref="P48:P50"/>
    <mergeCell ref="B39:B47"/>
    <mergeCell ref="N4:N15"/>
    <mergeCell ref="H9:H10"/>
    <mergeCell ref="N22:N41"/>
    <mergeCell ref="A3:I3"/>
    <mergeCell ref="H46:H47"/>
    <mergeCell ref="L9:L10"/>
    <mergeCell ref="M9:M10"/>
    <mergeCell ref="H31:H32"/>
    <mergeCell ref="E27:E36"/>
    <mergeCell ref="M44:M45"/>
    <mergeCell ref="H18:H19"/>
    <mergeCell ref="L18:L19"/>
    <mergeCell ref="M18:M19"/>
    <mergeCell ref="M31:M32"/>
    <mergeCell ref="H44:H45"/>
    <mergeCell ref="H59:H60"/>
    <mergeCell ref="K59:K60"/>
    <mergeCell ref="L59:L60"/>
    <mergeCell ref="M59:M60"/>
    <mergeCell ref="N59:N60"/>
    <mergeCell ref="J64:J65"/>
    <mergeCell ref="K64:K65"/>
    <mergeCell ref="O54:O55"/>
    <mergeCell ref="P54:P55"/>
    <mergeCell ref="O59:O60"/>
    <mergeCell ref="P59:P60"/>
    <mergeCell ref="O64:O65"/>
    <mergeCell ref="L64:L65"/>
    <mergeCell ref="M64:M65"/>
    <mergeCell ref="N64:N65"/>
    <mergeCell ref="K54:K55"/>
    <mergeCell ref="L54:L55"/>
    <mergeCell ref="M54:M55"/>
    <mergeCell ref="N54:N55"/>
    <mergeCell ref="M69:M70"/>
    <mergeCell ref="O2:P2"/>
    <mergeCell ref="L79:L80"/>
    <mergeCell ref="L74:L75"/>
    <mergeCell ref="M74:M75"/>
    <mergeCell ref="O79:O80"/>
    <mergeCell ref="P64:P65"/>
    <mergeCell ref="O9:O10"/>
    <mergeCell ref="O18:O19"/>
    <mergeCell ref="P18:P19"/>
    <mergeCell ref="P79:P80"/>
    <mergeCell ref="N69:N70"/>
    <mergeCell ref="O69:O70"/>
    <mergeCell ref="P69:P70"/>
    <mergeCell ref="H74:H75"/>
    <mergeCell ref="A85:K85"/>
    <mergeCell ref="P74:P75"/>
    <mergeCell ref="H79:H80"/>
    <mergeCell ref="J79:J80"/>
    <mergeCell ref="K79:K80"/>
    <mergeCell ref="O74:O75"/>
    <mergeCell ref="J74:J75"/>
    <mergeCell ref="M79:M80"/>
    <mergeCell ref="N79:N80"/>
    <mergeCell ref="N74:N75"/>
    <mergeCell ref="K74:K75"/>
    <mergeCell ref="E62:E77"/>
    <mergeCell ref="H64:H65"/>
    <mergeCell ref="H69:H70"/>
    <mergeCell ref="L69:L70"/>
  </mergeCells>
  <phoneticPr fontId="24"/>
  <pageMargins left="0.39370078740157483" right="0.19685039370078741" top="0.39370078740157483" bottom="0.39370078740157483" header="0.19685039370078741" footer="0.1968503937007874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区税1 </vt:lpstr>
      <vt:lpstr>区税2 </vt:lpstr>
      <vt:lpstr>税率 </vt:lpstr>
      <vt:lpstr>'区税1 '!Print_Area</vt:lpstr>
      <vt:lpstr>'区税2 '!Print_Area</vt:lpstr>
      <vt:lpstr>'税率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2021-11-09T06:44:35Z</cp:lastPrinted>
  <dcterms:created xsi:type="dcterms:W3CDTF">2013-02-18T09:07:34Z</dcterms:created>
  <dcterms:modified xsi:type="dcterms:W3CDTF">2021-11-09T06:44:40Z</dcterms:modified>
</cp:coreProperties>
</file>