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13BCC420-01C8-4220-98C7-E1B07C76BC91}" xr6:coauthVersionLast="47" xr6:coauthVersionMax="47" xr10:uidLastSave="{00000000-0000-0000-0000-000000000000}"/>
  <bookViews>
    <workbookView xWindow="1530" yWindow="345" windowWidth="22155" windowHeight="17055" tabRatio="789" xr2:uid="{00000000-000D-0000-FFFF-FFFF00000000}"/>
  </bookViews>
  <sheets>
    <sheet name="(3)ｱ" sheetId="79" r:id="rId1"/>
  </sheets>
  <definedNames>
    <definedName name="_２①_下水道" localSheetId="0">#REF!</definedName>
    <definedName name="_２①_下水道">#REF!</definedName>
    <definedName name="itiran" localSheetId="0">#REF!</definedName>
    <definedName name="itiran">#REF!</definedName>
    <definedName name="_xlnm.Print_Area" localSheetId="0">'(3)ｱ'!$A$1:$K$54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79" l="1"/>
  <c r="L9" i="79"/>
  <c r="L10" i="79"/>
  <c r="L11" i="79"/>
  <c r="L12" i="79"/>
  <c r="L13" i="79"/>
  <c r="L14" i="79"/>
  <c r="L15" i="79"/>
  <c r="L16" i="79"/>
  <c r="L17" i="79"/>
  <c r="L18" i="79"/>
  <c r="L19" i="79"/>
  <c r="L20" i="79"/>
  <c r="L21" i="79"/>
  <c r="L22" i="79"/>
  <c r="L23" i="79"/>
  <c r="L24" i="79"/>
  <c r="L25" i="79"/>
  <c r="L26" i="79"/>
  <c r="L27" i="79"/>
  <c r="L28" i="79"/>
  <c r="L29" i="79"/>
  <c r="L30" i="79"/>
  <c r="L31" i="79"/>
  <c r="L32" i="79"/>
  <c r="L33" i="79"/>
  <c r="D34" i="79" l="1"/>
  <c r="E7" i="79" l="1"/>
  <c r="F7" i="79" s="1"/>
  <c r="E8" i="79"/>
  <c r="F8" i="79" s="1"/>
  <c r="E9" i="79"/>
  <c r="F9" i="79" s="1"/>
  <c r="G9" i="79" s="1"/>
  <c r="I9" i="79" s="1"/>
  <c r="E10" i="79"/>
  <c r="F10" i="79" s="1"/>
  <c r="E11" i="79"/>
  <c r="F11" i="79" s="1"/>
  <c r="E12" i="79"/>
  <c r="E13" i="79"/>
  <c r="F13" i="79" s="1"/>
  <c r="E14" i="79"/>
  <c r="E15" i="79"/>
  <c r="F15" i="79" s="1"/>
  <c r="E16" i="79"/>
  <c r="E17" i="79"/>
  <c r="F17" i="79" s="1"/>
  <c r="G17" i="79" s="1"/>
  <c r="I17" i="79" s="1"/>
  <c r="E18" i="79"/>
  <c r="E19" i="79"/>
  <c r="E20" i="79"/>
  <c r="E21" i="79"/>
  <c r="E22" i="79"/>
  <c r="F22" i="79" s="1"/>
  <c r="E23" i="79"/>
  <c r="E24" i="79"/>
  <c r="E25" i="79"/>
  <c r="E26" i="79"/>
  <c r="E27" i="79"/>
  <c r="E28" i="79"/>
  <c r="E29" i="79"/>
  <c r="F29" i="79" s="1"/>
  <c r="G29" i="79" s="1"/>
  <c r="E30" i="79"/>
  <c r="E31" i="79"/>
  <c r="E32" i="79"/>
  <c r="H34" i="79"/>
  <c r="E35" i="79"/>
  <c r="L35" i="79"/>
  <c r="E36" i="79"/>
  <c r="L36" i="79"/>
  <c r="E37" i="79"/>
  <c r="L37" i="79"/>
  <c r="E38" i="79"/>
  <c r="L38" i="79"/>
  <c r="C39" i="79"/>
  <c r="D39" i="79"/>
  <c r="H39" i="79"/>
  <c r="E40" i="79"/>
  <c r="L40" i="79"/>
  <c r="E41" i="79"/>
  <c r="L41" i="79"/>
  <c r="E42" i="79"/>
  <c r="L42" i="79"/>
  <c r="E43" i="79"/>
  <c r="L43" i="79"/>
  <c r="E44" i="79"/>
  <c r="L44" i="79"/>
  <c r="E45" i="79"/>
  <c r="L45" i="79"/>
  <c r="E46" i="79"/>
  <c r="L46" i="79"/>
  <c r="E47" i="79"/>
  <c r="L47" i="79"/>
  <c r="E48" i="79"/>
  <c r="L48" i="79"/>
  <c r="C49" i="79"/>
  <c r="D49" i="79"/>
  <c r="H49" i="79"/>
  <c r="C34" i="79"/>
  <c r="C50" i="79" l="1"/>
  <c r="C51" i="79" s="1"/>
  <c r="C52" i="79" s="1"/>
  <c r="F24" i="79"/>
  <c r="G24" i="79" s="1"/>
  <c r="F20" i="79"/>
  <c r="G20" i="79" s="1"/>
  <c r="F18" i="79"/>
  <c r="G18" i="79" s="1"/>
  <c r="F16" i="79"/>
  <c r="G16" i="79" s="1"/>
  <c r="F14" i="79"/>
  <c r="G14" i="79" s="1"/>
  <c r="F12" i="79"/>
  <c r="G12" i="79" s="1"/>
  <c r="G8" i="79"/>
  <c r="F48" i="79"/>
  <c r="G48" i="79" s="1"/>
  <c r="D50" i="79"/>
  <c r="D51" i="79" s="1"/>
  <c r="D52" i="79" s="1"/>
  <c r="F27" i="79"/>
  <c r="G27" i="79" s="1"/>
  <c r="I27" i="79" s="1"/>
  <c r="J27" i="79" s="1"/>
  <c r="F25" i="79"/>
  <c r="G25" i="79" s="1"/>
  <c r="I25" i="79" s="1"/>
  <c r="H50" i="79"/>
  <c r="H51" i="79" s="1"/>
  <c r="H52" i="79" s="1"/>
  <c r="G13" i="79"/>
  <c r="I13" i="79" s="1"/>
  <c r="F31" i="79"/>
  <c r="G31" i="79" s="1"/>
  <c r="F46" i="79"/>
  <c r="G46" i="79" s="1"/>
  <c r="I46" i="79" s="1"/>
  <c r="J46" i="79" s="1"/>
  <c r="F44" i="79"/>
  <c r="G44" i="79" s="1"/>
  <c r="I44" i="79" s="1"/>
  <c r="F42" i="79"/>
  <c r="G42" i="79" s="1"/>
  <c r="I42" i="79" s="1"/>
  <c r="J42" i="79" s="1"/>
  <c r="F40" i="79"/>
  <c r="G40" i="79" s="1"/>
  <c r="F37" i="79"/>
  <c r="G37" i="79" s="1"/>
  <c r="E39" i="79"/>
  <c r="F35" i="79"/>
  <c r="G35" i="79" s="1"/>
  <c r="G15" i="79"/>
  <c r="I15" i="79" s="1"/>
  <c r="G11" i="79"/>
  <c r="I11" i="79" s="1"/>
  <c r="G7" i="79"/>
  <c r="J7" i="79" s="1"/>
  <c r="F23" i="79"/>
  <c r="G23" i="79" s="1"/>
  <c r="I23" i="79" s="1"/>
  <c r="J23" i="79" s="1"/>
  <c r="F21" i="79"/>
  <c r="G21" i="79" s="1"/>
  <c r="I21" i="79" s="1"/>
  <c r="F19" i="79"/>
  <c r="G19" i="79" s="1"/>
  <c r="F28" i="79"/>
  <c r="G28" i="79" s="1"/>
  <c r="F47" i="79"/>
  <c r="G47" i="79" s="1"/>
  <c r="F30" i="79"/>
  <c r="G30" i="79" s="1"/>
  <c r="F32" i="79"/>
  <c r="G32" i="79" s="1"/>
  <c r="F26" i="79"/>
  <c r="G26" i="79" s="1"/>
  <c r="I48" i="79"/>
  <c r="J48" i="79" s="1"/>
  <c r="F36" i="79"/>
  <c r="G36" i="79" s="1"/>
  <c r="F43" i="79"/>
  <c r="G43" i="79" s="1"/>
  <c r="F38" i="79"/>
  <c r="G38" i="79" s="1"/>
  <c r="E33" i="79"/>
  <c r="E34" i="79" s="1"/>
  <c r="F45" i="79"/>
  <c r="G45" i="79" s="1"/>
  <c r="F41" i="79"/>
  <c r="G41" i="79" s="1"/>
  <c r="E49" i="79"/>
  <c r="I29" i="79"/>
  <c r="J29" i="79"/>
  <c r="G22" i="79"/>
  <c r="J17" i="79"/>
  <c r="G10" i="79"/>
  <c r="J9" i="79"/>
  <c r="J13" i="79" l="1"/>
  <c r="I7" i="79"/>
  <c r="I31" i="79"/>
  <c r="J31" i="79" s="1"/>
  <c r="I19" i="79"/>
  <c r="J19" i="79" s="1"/>
  <c r="J11" i="79"/>
  <c r="J25" i="79"/>
  <c r="J15" i="79"/>
  <c r="J21" i="79"/>
  <c r="J44" i="79"/>
  <c r="I37" i="79"/>
  <c r="J37" i="79" s="1"/>
  <c r="F39" i="79"/>
  <c r="E50" i="79"/>
  <c r="E51" i="79" s="1"/>
  <c r="E52" i="79" s="1"/>
  <c r="I45" i="79"/>
  <c r="J45" i="79" s="1"/>
  <c r="I24" i="79"/>
  <c r="J24" i="79" s="1"/>
  <c r="F49" i="79"/>
  <c r="I26" i="79"/>
  <c r="J26" i="79" s="1"/>
  <c r="I18" i="79"/>
  <c r="J18" i="79" s="1"/>
  <c r="I41" i="79"/>
  <c r="J41" i="79" s="1"/>
  <c r="I20" i="79"/>
  <c r="J20" i="79" s="1"/>
  <c r="I28" i="79"/>
  <c r="J28" i="79" s="1"/>
  <c r="I35" i="79"/>
  <c r="G39" i="79"/>
  <c r="I47" i="79"/>
  <c r="J47" i="79" s="1"/>
  <c r="I10" i="79"/>
  <c r="J10" i="79"/>
  <c r="I14" i="79"/>
  <c r="J14" i="79" s="1"/>
  <c r="I38" i="79"/>
  <c r="J38" i="79" s="1"/>
  <c r="I40" i="79"/>
  <c r="J40" i="79" s="1"/>
  <c r="G49" i="79"/>
  <c r="I30" i="79"/>
  <c r="J30" i="79" s="1"/>
  <c r="I43" i="79"/>
  <c r="J43" i="79" s="1"/>
  <c r="I36" i="79"/>
  <c r="J36" i="79" s="1"/>
  <c r="I32" i="79"/>
  <c r="J32" i="79" s="1"/>
  <c r="I8" i="79"/>
  <c r="J8" i="79" s="1"/>
  <c r="I12" i="79"/>
  <c r="J12" i="79" s="1"/>
  <c r="I16" i="79"/>
  <c r="J16" i="79" s="1"/>
  <c r="I22" i="79"/>
  <c r="J22" i="79" s="1"/>
  <c r="F33" i="79"/>
  <c r="F34" i="79" s="1"/>
  <c r="G33" i="79" l="1"/>
  <c r="G34" i="79" s="1"/>
  <c r="F50" i="79"/>
  <c r="F51" i="79" s="1"/>
  <c r="F52" i="79" s="1"/>
  <c r="I39" i="79"/>
  <c r="J39" i="79" s="1"/>
  <c r="G50" i="79"/>
  <c r="I49" i="79"/>
  <c r="J49" i="79" s="1"/>
  <c r="J35" i="79"/>
  <c r="I33" i="79" l="1"/>
  <c r="I34" i="79" s="1"/>
  <c r="J34" i="79" s="1"/>
  <c r="I50" i="79"/>
  <c r="G51" i="79"/>
  <c r="I51" i="79" l="1"/>
  <c r="I52" i="79" s="1"/>
  <c r="J33" i="79"/>
  <c r="G52" i="79"/>
  <c r="J50" i="79"/>
  <c r="J52" i="79" l="1"/>
  <c r="J51" i="79"/>
</calcChain>
</file>

<file path=xl/sharedStrings.xml><?xml version="1.0" encoding="utf-8"?>
<sst xmlns="http://schemas.openxmlformats.org/spreadsheetml/2006/main" count="116" uniqueCount="112">
  <si>
    <t>市町村計</t>
  </si>
  <si>
    <t>町村計</t>
  </si>
  <si>
    <t>町</t>
  </si>
  <si>
    <t>立川市</t>
  </si>
  <si>
    <t>立</t>
  </si>
  <si>
    <t>武蔵野市</t>
  </si>
  <si>
    <t>武</t>
  </si>
  <si>
    <t>三鷹市</t>
  </si>
  <si>
    <t>三</t>
  </si>
  <si>
    <t>青梅市</t>
  </si>
  <si>
    <t>青</t>
  </si>
  <si>
    <t>府中市</t>
  </si>
  <si>
    <t>府</t>
  </si>
  <si>
    <t>昭島市</t>
  </si>
  <si>
    <t>昭</t>
  </si>
  <si>
    <t>調布市</t>
  </si>
  <si>
    <t>調</t>
  </si>
  <si>
    <t>町田市</t>
  </si>
  <si>
    <t>小金井市</t>
  </si>
  <si>
    <t>金</t>
  </si>
  <si>
    <t>小平市</t>
  </si>
  <si>
    <t>平</t>
  </si>
  <si>
    <t>日野市</t>
  </si>
  <si>
    <t>日</t>
  </si>
  <si>
    <t>東村山市</t>
  </si>
  <si>
    <t>東</t>
  </si>
  <si>
    <t>国分寺市</t>
  </si>
  <si>
    <t>分</t>
  </si>
  <si>
    <t>国立市</t>
  </si>
  <si>
    <t>国</t>
  </si>
  <si>
    <t>福生市</t>
  </si>
  <si>
    <t>福</t>
  </si>
  <si>
    <t>狛江市</t>
  </si>
  <si>
    <t>狛</t>
  </si>
  <si>
    <t>東大和市</t>
  </si>
  <si>
    <t>清瀬市</t>
  </si>
  <si>
    <t>清</t>
  </si>
  <si>
    <t>東久留米市</t>
  </si>
  <si>
    <t>久</t>
  </si>
  <si>
    <t>武蔵村山市</t>
  </si>
  <si>
    <t>村</t>
  </si>
  <si>
    <t>多摩市</t>
  </si>
  <si>
    <t>多</t>
  </si>
  <si>
    <t>稲城市</t>
  </si>
  <si>
    <t>稲</t>
  </si>
  <si>
    <t>羽村市</t>
  </si>
  <si>
    <t>羽</t>
  </si>
  <si>
    <t>あきる野市</t>
  </si>
  <si>
    <t>あ</t>
  </si>
  <si>
    <t>西東京市</t>
  </si>
  <si>
    <t>西</t>
  </si>
  <si>
    <t>瑞穂町</t>
  </si>
  <si>
    <t>瑞</t>
  </si>
  <si>
    <t>日の出町</t>
  </si>
  <si>
    <t>檜原村</t>
  </si>
  <si>
    <t>檜</t>
  </si>
  <si>
    <t>奥多摩町</t>
  </si>
  <si>
    <t>奥</t>
  </si>
  <si>
    <t>大島町</t>
  </si>
  <si>
    <t>大</t>
  </si>
  <si>
    <t>利島村</t>
  </si>
  <si>
    <t>利</t>
  </si>
  <si>
    <t>新島村</t>
  </si>
  <si>
    <t>新</t>
  </si>
  <si>
    <t>神津島村</t>
  </si>
  <si>
    <t>神</t>
  </si>
  <si>
    <t>三宅村</t>
  </si>
  <si>
    <t>御蔵島村</t>
  </si>
  <si>
    <t>御</t>
  </si>
  <si>
    <t>八丈町</t>
  </si>
  <si>
    <t>八</t>
  </si>
  <si>
    <t>小笠原村</t>
  </si>
  <si>
    <t>小</t>
  </si>
  <si>
    <t>基準財政需要額</t>
  </si>
  <si>
    <t>増減率</t>
  </si>
  <si>
    <t>青ヶ島村</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</si>
  <si>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8"/>
  </si>
  <si>
    <t>区市町村計</t>
  </si>
  <si>
    <t>島しょ計</t>
  </si>
  <si>
    <t>西多摩計</t>
  </si>
  <si>
    <t>市　　計</t>
    <phoneticPr fontId="8"/>
  </si>
  <si>
    <t>大</t>
    <rPh sb="0" eb="1">
      <t>ダイ</t>
    </rPh>
    <phoneticPr fontId="27"/>
  </si>
  <si>
    <t>八王子市</t>
    <phoneticPr fontId="2"/>
  </si>
  <si>
    <t>特</t>
  </si>
  <si>
    <t>特別区</t>
  </si>
  <si>
    <t>％</t>
  </si>
  <si>
    <t>キ</t>
  </si>
  <si>
    <t>カ</t>
  </si>
  <si>
    <t>オ</t>
  </si>
  <si>
    <t>エ</t>
  </si>
  <si>
    <t>ウ</t>
  </si>
  <si>
    <t>イ</t>
  </si>
  <si>
    <t>ア</t>
  </si>
  <si>
    <t>調整率</t>
    <rPh sb="0" eb="2">
      <t>チョウセイ</t>
    </rPh>
    <rPh sb="2" eb="3">
      <t>リツ</t>
    </rPh>
    <phoneticPr fontId="8"/>
  </si>
  <si>
    <t>キ／カ×100</t>
    <phoneticPr fontId="8"/>
  </si>
  <si>
    <t>（オ－カ）</t>
  </si>
  <si>
    <t>（ウ－エ）</t>
  </si>
  <si>
    <t>増減額</t>
  </si>
  <si>
    <t>決定額</t>
  </si>
  <si>
    <t>（ア－イ）</t>
  </si>
  <si>
    <t>区   　分</t>
    <phoneticPr fontId="8"/>
  </si>
  <si>
    <t>対前年度比較</t>
    <rPh sb="1" eb="2">
      <t>ゼン</t>
    </rPh>
    <phoneticPr fontId="8"/>
  </si>
  <si>
    <t>普通交付税</t>
  </si>
  <si>
    <t>調整額</t>
  </si>
  <si>
    <t>交付基準額</t>
  </si>
  <si>
    <t>基準財政収入額</t>
  </si>
  <si>
    <t>（単位：千円）</t>
    <phoneticPr fontId="2"/>
  </si>
  <si>
    <t>　　（３）　地方交付税に関する調</t>
    <rPh sb="6" eb="8">
      <t>チホウ</t>
    </rPh>
    <rPh sb="8" eb="11">
      <t>コウフゼイ</t>
    </rPh>
    <rPh sb="12" eb="13">
      <t>カン</t>
    </rPh>
    <rPh sb="15" eb="16">
      <t>シラベ</t>
    </rPh>
    <phoneticPr fontId="8"/>
  </si>
  <si>
    <t>　　　（2）特別区とは、特別区の区域内で都及び特別区が行う市町村行政を算定する大都市分をいう。</t>
    <phoneticPr fontId="8"/>
  </si>
  <si>
    <t>（ア×0.000510886）</t>
    <phoneticPr fontId="8"/>
  </si>
  <si>
    <t>　　　　ア　令和２年度　普通交付税【当初算定】</t>
    <rPh sb="6" eb="8">
      <t>レイワ</t>
    </rPh>
    <rPh sb="9" eb="11">
      <t>ネンド</t>
    </rPh>
    <rPh sb="10" eb="11">
      <t>ド</t>
    </rPh>
    <rPh sb="11" eb="13">
      <t>ヘイネンド</t>
    </rPh>
    <rPh sb="12" eb="14">
      <t>フツウ</t>
    </rPh>
    <rPh sb="14" eb="17">
      <t>コウフゼイ</t>
    </rPh>
    <rPh sb="18" eb="20">
      <t>トウショ</t>
    </rPh>
    <rPh sb="20" eb="22">
      <t>サンテイ</t>
    </rPh>
    <phoneticPr fontId="8"/>
  </si>
  <si>
    <t>令和元年度決定額</t>
    <rPh sb="0" eb="2">
      <t>レイワ</t>
    </rPh>
    <rPh sb="2" eb="3">
      <t>ガン</t>
    </rPh>
    <rPh sb="5" eb="7">
      <t>ケッテイ</t>
    </rPh>
    <rPh sb="7" eb="8">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</si>
</sst>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0.0;[Red]\-#,##0.0"/>
    <numFmt numFmtId="179" formatCode="#,##0.000000000;[Red]\-#,##0.000000000"/>
  </numFmts>
  <fonts count="28">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明朝"/>
      <family val="1"/>
      <charset val="128"/>
    </font>
    <font>
      <sz val="10"/>
      <name val="ＭＳ Ｐ明朝"/>
      <family val="1"/>
      <charset val="128"/>
    </font>
    <font>
      <sz val="14"/>
      <name val="Terminal"/>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明朝"/>
      <family val="1"/>
      <charset val="128"/>
    </font>
    <font>
      <sz val="14"/>
      <name val="ＭＳ Ｐゴシック"/>
      <family val="3"/>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diagonal/>
    </border>
    <border>
      <left style="thin">
        <color indexed="8"/>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hair">
        <color indexed="8"/>
      </bottom>
      <diagonal/>
    </border>
    <border>
      <left style="medium">
        <color indexed="8"/>
      </left>
      <right style="thin">
        <color indexed="8"/>
      </right>
      <top/>
      <bottom style="hair">
        <color indexed="8"/>
      </bottom>
      <diagonal/>
    </border>
    <border>
      <left style="thin">
        <color indexed="8"/>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64"/>
      </left>
      <right style="medium">
        <color indexed="8"/>
      </right>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style="thin">
        <color indexed="64"/>
      </left>
      <right style="medium">
        <color indexed="8"/>
      </right>
      <top/>
      <bottom/>
      <diagonal/>
    </border>
    <border>
      <left style="thin">
        <color indexed="8"/>
      </left>
      <right style="thin">
        <color indexed="64"/>
      </right>
      <top/>
      <bottom/>
      <diagonal/>
    </border>
    <border>
      <left style="medium">
        <color indexed="8"/>
      </left>
      <right/>
      <top/>
      <bottom/>
      <diagonal/>
    </border>
    <border>
      <left style="thin">
        <color indexed="64"/>
      </left>
      <right style="thin">
        <color indexed="8"/>
      </right>
      <top/>
      <bottom/>
      <diagonal/>
    </border>
    <border>
      <left style="thin">
        <color indexed="64"/>
      </left>
      <right style="medium">
        <color indexed="8"/>
      </right>
      <top style="medium">
        <color indexed="8"/>
      </top>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style="thin">
        <color indexed="64"/>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top style="medium">
        <color indexed="8"/>
      </top>
      <bottom/>
      <diagonal/>
    </border>
  </borders>
  <cellStyleXfs count="55">
    <xf numFmtId="0" fontId="0" fillId="0" borderId="0"/>
    <xf numFmtId="0" fontId="1"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8" fillId="2" borderId="0"/>
    <xf numFmtId="0" fontId="4" fillId="0" borderId="0"/>
    <xf numFmtId="38" fontId="4" fillId="0" borderId="0" applyFont="0" applyFill="0" applyBorder="0" applyAlignment="0" applyProtection="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8" applyNumberFormat="0" applyAlignment="0" applyProtection="0">
      <alignment vertical="center"/>
    </xf>
    <xf numFmtId="0" fontId="13" fillId="22" borderId="0" applyNumberFormat="0" applyBorder="0" applyAlignment="0" applyProtection="0">
      <alignment vertical="center"/>
    </xf>
    <xf numFmtId="0" fontId="1" fillId="23" borderId="9" applyNumberFormat="0" applyFont="0" applyAlignment="0" applyProtection="0">
      <alignment vertical="center"/>
    </xf>
    <xf numFmtId="0" fontId="14" fillId="0" borderId="10" applyNumberFormat="0" applyFill="0" applyAlignment="0" applyProtection="0">
      <alignment vertical="center"/>
    </xf>
    <xf numFmtId="0" fontId="15" fillId="4" borderId="0" applyNumberFormat="0" applyBorder="0" applyAlignment="0" applyProtection="0">
      <alignment vertical="center"/>
    </xf>
    <xf numFmtId="0" fontId="16" fillId="24" borderId="11"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24" borderId="16" applyNumberFormat="0" applyAlignment="0" applyProtection="0">
      <alignment vertical="center"/>
    </xf>
    <xf numFmtId="0" fontId="23" fillId="0" borderId="0" applyNumberFormat="0" applyFill="0" applyBorder="0" applyAlignment="0" applyProtection="0">
      <alignment vertical="center"/>
    </xf>
    <xf numFmtId="0" fontId="24" fillId="8" borderId="11" applyNumberFormat="0" applyAlignment="0" applyProtection="0">
      <alignment vertical="center"/>
    </xf>
    <xf numFmtId="0" fontId="8" fillId="0" borderId="0"/>
    <xf numFmtId="0" fontId="25" fillId="5" borderId="0" applyNumberFormat="0" applyBorder="0" applyAlignment="0" applyProtection="0">
      <alignment vertical="center"/>
    </xf>
    <xf numFmtId="9" fontId="1" fillId="0" borderId="0" applyFont="0" applyFill="0" applyBorder="0" applyAlignment="0" applyProtection="0"/>
  </cellStyleXfs>
  <cellXfs count="82">
    <xf numFmtId="0" fontId="0" fillId="0" borderId="0" xfId="0"/>
    <xf numFmtId="38" fontId="6" fillId="0" borderId="0" xfId="5" applyFont="1" applyFill="1"/>
    <xf numFmtId="38" fontId="4" fillId="0" borderId="0" xfId="5" applyFont="1" applyFill="1"/>
    <xf numFmtId="179" fontId="4" fillId="0" borderId="0" xfId="5" applyNumberFormat="1" applyFont="1" applyFill="1" applyProtection="1">
      <protection locked="0"/>
    </xf>
    <xf numFmtId="38" fontId="26" fillId="0" borderId="0" xfId="5" applyFont="1" applyFill="1"/>
    <xf numFmtId="179" fontId="4" fillId="0" borderId="0" xfId="5" applyNumberFormat="1" applyFont="1" applyFill="1"/>
    <xf numFmtId="38" fontId="4" fillId="0" borderId="0" xfId="5" applyFont="1" applyFill="1" applyAlignment="1">
      <alignment horizontal="center"/>
    </xf>
    <xf numFmtId="38" fontId="4" fillId="0" borderId="0" xfId="5" applyFont="1" applyFill="1" applyBorder="1" applyAlignment="1">
      <alignment horizontal="distributed" vertical="center"/>
    </xf>
    <xf numFmtId="38" fontId="4" fillId="0" borderId="3" xfId="5" applyFont="1" applyFill="1" applyBorder="1" applyAlignment="1">
      <alignment horizontal="center" vertical="center"/>
    </xf>
    <xf numFmtId="38" fontId="4" fillId="0" borderId="0" xfId="5" applyFont="1" applyFill="1" applyAlignment="1">
      <alignment horizontal="distributed"/>
    </xf>
    <xf numFmtId="38" fontId="7" fillId="0" borderId="0" xfId="5" applyFont="1" applyFill="1"/>
    <xf numFmtId="38" fontId="7" fillId="0" borderId="0" xfId="5" applyFont="1" applyFill="1" applyAlignment="1">
      <alignment horizontal="right"/>
    </xf>
    <xf numFmtId="38" fontId="7" fillId="0" borderId="0" xfId="5" applyFont="1" applyFill="1" applyBorder="1"/>
    <xf numFmtId="179" fontId="4" fillId="0" borderId="0" xfId="43" applyNumberFormat="1" applyFont="1" applyAlignment="1">
      <alignment vertical="center"/>
    </xf>
    <xf numFmtId="38" fontId="4" fillId="0" borderId="64" xfId="5" applyFont="1" applyFill="1" applyBorder="1" applyAlignment="1">
      <alignment horizontal="distributed" vertical="center"/>
    </xf>
    <xf numFmtId="38" fontId="4" fillId="0" borderId="63" xfId="5" applyFont="1" applyFill="1" applyBorder="1" applyAlignment="1">
      <alignment horizontal="distributed" vertical="center"/>
    </xf>
    <xf numFmtId="38" fontId="4" fillId="0" borderId="62" xfId="5" applyFont="1" applyFill="1" applyBorder="1" applyAlignment="1">
      <alignment horizontal="distributed" vertical="center"/>
    </xf>
    <xf numFmtId="38" fontId="4" fillId="0" borderId="61" xfId="5" applyFont="1" applyFill="1" applyBorder="1" applyAlignment="1">
      <alignment horizontal="distributed" vertical="center"/>
    </xf>
    <xf numFmtId="38" fontId="4" fillId="0" borderId="60" xfId="5" applyFont="1" applyFill="1" applyBorder="1" applyAlignment="1">
      <alignment horizontal="distributed" vertical="center"/>
    </xf>
    <xf numFmtId="38" fontId="4" fillId="0" borderId="56" xfId="5" applyFont="1" applyFill="1" applyBorder="1" applyAlignment="1">
      <alignment horizontal="distributed" vertical="center"/>
    </xf>
    <xf numFmtId="38" fontId="4" fillId="0" borderId="54" xfId="5" applyFont="1" applyFill="1" applyBorder="1" applyAlignment="1">
      <alignment horizontal="center" vertical="center"/>
    </xf>
    <xf numFmtId="38" fontId="4" fillId="0" borderId="55" xfId="5" applyFont="1" applyFill="1" applyBorder="1" applyAlignment="1">
      <alignment horizontal="center" vertical="center"/>
    </xf>
    <xf numFmtId="38" fontId="4" fillId="0" borderId="53" xfId="5" applyFont="1" applyFill="1" applyBorder="1" applyAlignment="1">
      <alignment horizontal="distributed" vertical="center"/>
    </xf>
    <xf numFmtId="38" fontId="4" fillId="0" borderId="1" xfId="5" applyFont="1" applyFill="1" applyBorder="1" applyAlignment="1">
      <alignment horizontal="distributed" vertical="center"/>
    </xf>
    <xf numFmtId="38" fontId="4" fillId="0" borderId="52" xfId="5" applyFont="1" applyFill="1" applyBorder="1" applyAlignment="1">
      <alignment horizontal="center" vertical="center"/>
    </xf>
    <xf numFmtId="38" fontId="4" fillId="0" borderId="4" xfId="5" applyFont="1" applyFill="1" applyBorder="1" applyAlignment="1">
      <alignment horizontal="center" vertical="center"/>
    </xf>
    <xf numFmtId="38" fontId="4" fillId="0" borderId="5" xfId="5" applyFont="1" applyFill="1" applyBorder="1" applyAlignment="1">
      <alignment horizontal="center" vertical="center"/>
    </xf>
    <xf numFmtId="179" fontId="4" fillId="0" borderId="3" xfId="5" applyNumberFormat="1" applyFont="1" applyFill="1" applyBorder="1" applyAlignment="1">
      <alignment horizontal="center" vertical="center"/>
    </xf>
    <xf numFmtId="38" fontId="4" fillId="0" borderId="53" xfId="5" applyFont="1" applyFill="1" applyBorder="1" applyAlignment="1">
      <alignment horizontal="center" vertical="center"/>
    </xf>
    <xf numFmtId="38" fontId="4" fillId="0" borderId="2" xfId="5" applyFont="1" applyFill="1" applyBorder="1" applyAlignment="1">
      <alignment horizontal="distributed" vertical="center"/>
    </xf>
    <xf numFmtId="178" fontId="4" fillId="0" borderId="2" xfId="5" applyNumberFormat="1" applyFont="1" applyFill="1" applyBorder="1" applyAlignment="1">
      <alignment horizontal="distributed" vertical="center"/>
    </xf>
    <xf numFmtId="38" fontId="4" fillId="0" borderId="51" xfId="5" applyFont="1" applyFill="1" applyBorder="1" applyAlignment="1">
      <alignment horizontal="center" vertical="center"/>
    </xf>
    <xf numFmtId="38" fontId="4" fillId="0" borderId="6" xfId="5" applyFont="1" applyFill="1" applyBorder="1" applyAlignment="1">
      <alignment horizontal="right" vertical="center"/>
    </xf>
    <xf numFmtId="38" fontId="4" fillId="0" borderId="50" xfId="5" applyFont="1" applyFill="1" applyBorder="1" applyAlignment="1">
      <alignment horizontal="right" vertical="center"/>
    </xf>
    <xf numFmtId="38" fontId="4" fillId="0" borderId="49" xfId="5" applyFont="1" applyFill="1" applyBorder="1" applyAlignment="1">
      <alignment horizontal="right" vertical="center"/>
    </xf>
    <xf numFmtId="38" fontId="4" fillId="0" borderId="48" xfId="5" applyFont="1" applyFill="1" applyBorder="1" applyAlignment="1">
      <alignment horizontal="right" vertical="center"/>
    </xf>
    <xf numFmtId="178" fontId="4" fillId="0" borderId="48" xfId="5" applyNumberFormat="1" applyFont="1" applyFill="1" applyBorder="1" applyAlignment="1">
      <alignment horizontal="right" vertical="center"/>
    </xf>
    <xf numFmtId="38" fontId="4" fillId="0" borderId="47" xfId="5" applyFont="1" applyFill="1" applyBorder="1" applyAlignment="1">
      <alignment horizontal="center" vertical="center"/>
    </xf>
    <xf numFmtId="38" fontId="4" fillId="0" borderId="46" xfId="5" applyFont="1" applyFill="1" applyBorder="1" applyAlignment="1">
      <alignment horizontal="distributed" vertical="center"/>
    </xf>
    <xf numFmtId="38" fontId="4" fillId="0" borderId="27" xfId="5" applyFont="1" applyFill="1" applyBorder="1" applyAlignment="1" applyProtection="1">
      <alignment horizontal="right" vertical="center"/>
      <protection locked="0"/>
    </xf>
    <xf numFmtId="38" fontId="4" fillId="0" borderId="27" xfId="5" applyFont="1" applyFill="1" applyBorder="1" applyProtection="1">
      <protection locked="0"/>
    </xf>
    <xf numFmtId="38" fontId="4" fillId="0" borderId="27" xfId="5" applyFont="1" applyFill="1" applyBorder="1"/>
    <xf numFmtId="38" fontId="4" fillId="0" borderId="7" xfId="5" applyFont="1" applyFill="1" applyBorder="1"/>
    <xf numFmtId="176" fontId="4" fillId="0" borderId="19" xfId="5" applyNumberFormat="1" applyFont="1" applyFill="1" applyBorder="1"/>
    <xf numFmtId="177" fontId="4" fillId="0" borderId="27" xfId="5" applyNumberFormat="1" applyFont="1" applyFill="1" applyBorder="1" applyAlignment="1">
      <alignment horizontal="right"/>
    </xf>
    <xf numFmtId="38" fontId="4" fillId="0" borderId="45" xfId="5" applyFont="1" applyFill="1" applyBorder="1"/>
    <xf numFmtId="38" fontId="4" fillId="0" borderId="44" xfId="5" applyFont="1" applyFill="1" applyBorder="1" applyAlignment="1">
      <alignment horizontal="distributed" vertical="center"/>
    </xf>
    <xf numFmtId="38" fontId="4" fillId="0" borderId="20" xfId="5" applyFont="1" applyFill="1" applyBorder="1" applyAlignment="1" applyProtection="1">
      <alignment horizontal="right" vertical="center"/>
      <protection locked="0"/>
    </xf>
    <xf numFmtId="38" fontId="4" fillId="0" borderId="20" xfId="5" applyFont="1" applyFill="1" applyBorder="1"/>
    <xf numFmtId="38" fontId="4" fillId="0" borderId="43" xfId="5" applyFont="1" applyFill="1" applyBorder="1"/>
    <xf numFmtId="38" fontId="4" fillId="0" borderId="20" xfId="5" applyFont="1" applyFill="1" applyBorder="1" applyProtection="1">
      <protection locked="0"/>
    </xf>
    <xf numFmtId="176" fontId="4" fillId="0" borderId="20" xfId="5" applyNumberFormat="1" applyFont="1" applyFill="1" applyBorder="1"/>
    <xf numFmtId="177" fontId="4" fillId="0" borderId="42" xfId="5" applyNumberFormat="1" applyFont="1" applyFill="1" applyBorder="1" applyAlignment="1">
      <alignment horizontal="right"/>
    </xf>
    <xf numFmtId="38" fontId="4" fillId="0" borderId="41" xfId="5" applyFont="1" applyFill="1" applyBorder="1"/>
    <xf numFmtId="38" fontId="4" fillId="0" borderId="35" xfId="5" applyFont="1" applyFill="1" applyBorder="1" applyAlignment="1">
      <alignment horizontal="distributed" vertical="center"/>
    </xf>
    <xf numFmtId="38" fontId="4" fillId="0" borderId="18" xfId="5" applyFont="1" applyFill="1" applyBorder="1" applyProtection="1">
      <protection locked="0"/>
    </xf>
    <xf numFmtId="38" fontId="4" fillId="0" borderId="18" xfId="5" applyFont="1" applyFill="1" applyBorder="1"/>
    <xf numFmtId="177" fontId="4" fillId="0" borderId="18" xfId="5" applyNumberFormat="1" applyFont="1" applyFill="1" applyBorder="1" applyAlignment="1">
      <alignment horizontal="right"/>
    </xf>
    <xf numFmtId="38" fontId="4" fillId="0" borderId="34" xfId="5" applyFont="1" applyFill="1" applyBorder="1"/>
    <xf numFmtId="38" fontId="4" fillId="0" borderId="40" xfId="5" applyFont="1" applyFill="1" applyBorder="1" applyAlignment="1">
      <alignment horizontal="distributed" vertical="center"/>
    </xf>
    <xf numFmtId="38" fontId="4" fillId="0" borderId="21" xfId="5" applyFont="1" applyFill="1" applyBorder="1" applyProtection="1">
      <protection locked="0"/>
    </xf>
    <xf numFmtId="38" fontId="4" fillId="0" borderId="39" xfId="5" applyFont="1" applyFill="1" applyBorder="1"/>
    <xf numFmtId="38" fontId="4" fillId="0" borderId="33" xfId="5" applyFont="1" applyFill="1" applyBorder="1" applyAlignment="1">
      <alignment horizontal="distributed" vertical="center"/>
    </xf>
    <xf numFmtId="38" fontId="4" fillId="0" borderId="32" xfId="5" applyFont="1" applyFill="1" applyBorder="1" applyProtection="1">
      <protection locked="0"/>
    </xf>
    <xf numFmtId="38" fontId="4" fillId="0" borderId="21" xfId="5" applyFont="1" applyFill="1" applyBorder="1"/>
    <xf numFmtId="38" fontId="4" fillId="0" borderId="31" xfId="5" applyFont="1" applyFill="1" applyBorder="1"/>
    <xf numFmtId="38" fontId="4" fillId="0" borderId="30" xfId="5" applyFont="1" applyFill="1" applyBorder="1" applyAlignment="1">
      <alignment horizontal="distributed" vertical="center"/>
    </xf>
    <xf numFmtId="38" fontId="4" fillId="0" borderId="29" xfId="5" applyFont="1" applyFill="1" applyBorder="1" applyAlignment="1">
      <alignment horizontal="right"/>
    </xf>
    <xf numFmtId="38" fontId="4" fillId="0" borderId="38" xfId="5" applyFont="1" applyFill="1" applyBorder="1" applyAlignment="1">
      <alignment horizontal="right"/>
    </xf>
    <xf numFmtId="176" fontId="4" fillId="0" borderId="28" xfId="5" applyNumberFormat="1" applyFont="1" applyFill="1" applyBorder="1" applyAlignment="1">
      <alignment horizontal="right"/>
    </xf>
    <xf numFmtId="38" fontId="4" fillId="0" borderId="26" xfId="5" applyFont="1" applyFill="1" applyBorder="1"/>
    <xf numFmtId="38" fontId="4" fillId="0" borderId="37" xfId="5" applyFont="1" applyFill="1" applyBorder="1" applyAlignment="1">
      <alignment horizontal="distributed" vertical="center"/>
    </xf>
    <xf numFmtId="38" fontId="4" fillId="0" borderId="36" xfId="5" applyFont="1" applyFill="1" applyBorder="1"/>
    <xf numFmtId="38" fontId="4" fillId="0" borderId="25" xfId="5" applyFont="1" applyFill="1" applyBorder="1" applyAlignment="1">
      <alignment horizontal="distributed" vertical="center"/>
    </xf>
    <xf numFmtId="38" fontId="4" fillId="0" borderId="24" xfId="5" applyFont="1" applyFill="1" applyBorder="1" applyAlignment="1">
      <alignment horizontal="right"/>
    </xf>
    <xf numFmtId="176" fontId="4" fillId="0" borderId="23" xfId="5" applyNumberFormat="1" applyFont="1" applyFill="1" applyBorder="1" applyAlignment="1">
      <alignment horizontal="right"/>
    </xf>
    <xf numFmtId="177" fontId="4" fillId="0" borderId="17" xfId="5" applyNumberFormat="1" applyFont="1" applyFill="1" applyBorder="1" applyAlignment="1">
      <alignment horizontal="right"/>
    </xf>
    <xf numFmtId="38" fontId="4" fillId="0" borderId="22" xfId="5" applyFont="1" applyFill="1" applyBorder="1"/>
    <xf numFmtId="38" fontId="4" fillId="0" borderId="0" xfId="5" applyFont="1" applyFill="1" applyAlignment="1">
      <alignment horizontal="right"/>
    </xf>
    <xf numFmtId="38" fontId="4" fillId="0" borderId="59" xfId="5" applyFont="1" applyFill="1" applyBorder="1" applyAlignment="1">
      <alignment horizontal="center" vertical="center"/>
    </xf>
    <xf numFmtId="38" fontId="4" fillId="0" borderId="58" xfId="5" applyFont="1" applyFill="1" applyBorder="1" applyAlignment="1">
      <alignment horizontal="center" vertical="center"/>
    </xf>
    <xf numFmtId="38" fontId="4" fillId="0" borderId="57" xfId="5" applyFont="1" applyFill="1" applyBorder="1" applyAlignment="1">
      <alignment horizontal="center" vertical="center"/>
    </xf>
  </cellXfs>
  <cellStyles count="55">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54" xr:uid="{00000000-0005-0000-0000-00001B000000}"/>
    <cellStyle name="メモ 2" xfId="38" xr:uid="{00000000-0005-0000-0000-00001C000000}"/>
    <cellStyle name="リンク セル 2" xfId="39" xr:uid="{00000000-0005-0000-0000-00001D000000}"/>
    <cellStyle name="悪い 2" xfId="40" xr:uid="{00000000-0005-0000-0000-00001E000000}"/>
    <cellStyle name="計算 2" xfId="41" xr:uid="{00000000-0005-0000-0000-00001F000000}"/>
    <cellStyle name="警告文 2" xfId="42" xr:uid="{00000000-0005-0000-0000-000020000000}"/>
    <cellStyle name="桁区切り 2" xfId="2" xr:uid="{00000000-0005-0000-0000-000021000000}"/>
    <cellStyle name="桁区切り 2 2" xfId="43" xr:uid="{00000000-0005-0000-0000-000022000000}"/>
    <cellStyle name="桁区切り 3" xfId="5" xr:uid="{00000000-0005-0000-0000-000023000000}"/>
    <cellStyle name="桁区切り 4" xfId="6" xr:uid="{00000000-0005-0000-0000-000024000000}"/>
    <cellStyle name="桁区切り 5"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入力 2" xfId="51" xr:uid="{00000000-0005-0000-0000-00002D000000}"/>
    <cellStyle name="標準" xfId="0" builtinId="0"/>
    <cellStyle name="標準 2" xfId="1" xr:uid="{00000000-0005-0000-0000-00002F000000}"/>
    <cellStyle name="標準 3" xfId="3" xr:uid="{00000000-0005-0000-0000-000030000000}"/>
    <cellStyle name="標準 4" xfId="4" xr:uid="{00000000-0005-0000-0000-000031000000}"/>
    <cellStyle name="標準 5" xfId="7" xr:uid="{00000000-0005-0000-0000-000032000000}"/>
    <cellStyle name="標準 6" xfId="8" xr:uid="{00000000-0005-0000-0000-000033000000}"/>
    <cellStyle name="標準 7" xfId="9" xr:uid="{00000000-0005-0000-0000-000034000000}"/>
    <cellStyle name="未定義" xfId="52" xr:uid="{00000000-0005-0000-0000-000035000000}"/>
    <cellStyle name="良い 2" xfId="53" xr:uid="{00000000-0005-0000-0000-000036000000}"/>
  </cellStyles>
  <dxfs count="0"/>
  <tableStyles count="0" defaultTableStyle="TableStyleMedium2" defaultPivotStyle="PivotStyleMedium9"/>
  <colors>
    <mruColors>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pageSetUpPr fitToPage="1"/>
  </sheetPr>
  <dimension ref="A1:M54"/>
  <sheetViews>
    <sheetView tabSelected="1" view="pageBreakPreview" topLeftCell="B1" zoomScaleNormal="100" zoomScaleSheetLayoutView="100" workbookViewId="0">
      <pane xSplit="1" ySplit="6" topLeftCell="C7" activePane="bottomRight" state="frozen"/>
      <selection activeCell="C52" sqref="C52:L52"/>
      <selection pane="topRight" activeCell="C52" sqref="C52:L52"/>
      <selection pane="bottomLeft" activeCell="C52" sqref="C52:L52"/>
      <selection pane="bottomRight" activeCell="E4" sqref="E4"/>
    </sheetView>
  </sheetViews>
  <sheetFormatPr defaultRowHeight="14.25"/>
  <cols>
    <col min="1" max="1" width="1.125" style="1" hidden="1" customWidth="1"/>
    <col min="2" max="5" width="19.625" style="1" customWidth="1"/>
    <col min="6" max="6" width="16" style="1" customWidth="1"/>
    <col min="7" max="10" width="16.625" style="1" customWidth="1"/>
    <col min="11" max="11" width="2.625" style="1" customWidth="1"/>
    <col min="12" max="12" width="15.125" style="1" customWidth="1"/>
    <col min="13" max="13" width="11.625" style="1" customWidth="1"/>
    <col min="14" max="256" width="9" style="1"/>
    <col min="257" max="257" width="0" style="1" hidden="1" customWidth="1"/>
    <col min="258" max="261" width="19.625" style="1" customWidth="1"/>
    <col min="262" max="262" width="16" style="1" customWidth="1"/>
    <col min="263" max="266" width="16.625" style="1" customWidth="1"/>
    <col min="267" max="267" width="2.625" style="1" customWidth="1"/>
    <col min="268" max="268" width="0" style="1" hidden="1" customWidth="1"/>
    <col min="269" max="269" width="11.625" style="1" customWidth="1"/>
    <col min="270" max="512" width="9" style="1"/>
    <col min="513" max="513" width="0" style="1" hidden="1" customWidth="1"/>
    <col min="514" max="517" width="19.625" style="1" customWidth="1"/>
    <col min="518" max="518" width="16" style="1" customWidth="1"/>
    <col min="519" max="522" width="16.625" style="1" customWidth="1"/>
    <col min="523" max="523" width="2.625" style="1" customWidth="1"/>
    <col min="524" max="524" width="0" style="1" hidden="1" customWidth="1"/>
    <col min="525" max="525" width="11.625" style="1" customWidth="1"/>
    <col min="526" max="768" width="9" style="1"/>
    <col min="769" max="769" width="0" style="1" hidden="1" customWidth="1"/>
    <col min="770" max="773" width="19.625" style="1" customWidth="1"/>
    <col min="774" max="774" width="16" style="1" customWidth="1"/>
    <col min="775" max="778" width="16.625" style="1" customWidth="1"/>
    <col min="779" max="779" width="2.625" style="1" customWidth="1"/>
    <col min="780" max="780" width="0" style="1" hidden="1" customWidth="1"/>
    <col min="781" max="781" width="11.625" style="1" customWidth="1"/>
    <col min="782" max="1024" width="9" style="1"/>
    <col min="1025" max="1025" width="0" style="1" hidden="1" customWidth="1"/>
    <col min="1026" max="1029" width="19.625" style="1" customWidth="1"/>
    <col min="1030" max="1030" width="16" style="1" customWidth="1"/>
    <col min="1031" max="1034" width="16.625" style="1" customWidth="1"/>
    <col min="1035" max="1035" width="2.625" style="1" customWidth="1"/>
    <col min="1036" max="1036" width="0" style="1" hidden="1" customWidth="1"/>
    <col min="1037" max="1037" width="11.625" style="1" customWidth="1"/>
    <col min="1038" max="1280" width="9" style="1"/>
    <col min="1281" max="1281" width="0" style="1" hidden="1" customWidth="1"/>
    <col min="1282" max="1285" width="19.625" style="1" customWidth="1"/>
    <col min="1286" max="1286" width="16" style="1" customWidth="1"/>
    <col min="1287" max="1290" width="16.625" style="1" customWidth="1"/>
    <col min="1291" max="1291" width="2.625" style="1" customWidth="1"/>
    <col min="1292" max="1292" width="0" style="1" hidden="1" customWidth="1"/>
    <col min="1293" max="1293" width="11.625" style="1" customWidth="1"/>
    <col min="1294" max="1536" width="9" style="1"/>
    <col min="1537" max="1537" width="0" style="1" hidden="1" customWidth="1"/>
    <col min="1538" max="1541" width="19.625" style="1" customWidth="1"/>
    <col min="1542" max="1542" width="16" style="1" customWidth="1"/>
    <col min="1543" max="1546" width="16.625" style="1" customWidth="1"/>
    <col min="1547" max="1547" width="2.625" style="1" customWidth="1"/>
    <col min="1548" max="1548" width="0" style="1" hidden="1" customWidth="1"/>
    <col min="1549" max="1549" width="11.625" style="1" customWidth="1"/>
    <col min="1550" max="1792" width="9" style="1"/>
    <col min="1793" max="1793" width="0" style="1" hidden="1" customWidth="1"/>
    <col min="1794" max="1797" width="19.625" style="1" customWidth="1"/>
    <col min="1798" max="1798" width="16" style="1" customWidth="1"/>
    <col min="1799" max="1802" width="16.625" style="1" customWidth="1"/>
    <col min="1803" max="1803" width="2.625" style="1" customWidth="1"/>
    <col min="1804" max="1804" width="0" style="1" hidden="1" customWidth="1"/>
    <col min="1805" max="1805" width="11.625" style="1" customWidth="1"/>
    <col min="1806" max="2048" width="9" style="1"/>
    <col min="2049" max="2049" width="0" style="1" hidden="1" customWidth="1"/>
    <col min="2050" max="2053" width="19.625" style="1" customWidth="1"/>
    <col min="2054" max="2054" width="16" style="1" customWidth="1"/>
    <col min="2055" max="2058" width="16.625" style="1" customWidth="1"/>
    <col min="2059" max="2059" width="2.625" style="1" customWidth="1"/>
    <col min="2060" max="2060" width="0" style="1" hidden="1" customWidth="1"/>
    <col min="2061" max="2061" width="11.625" style="1" customWidth="1"/>
    <col min="2062" max="2304" width="9" style="1"/>
    <col min="2305" max="2305" width="0" style="1" hidden="1" customWidth="1"/>
    <col min="2306" max="2309" width="19.625" style="1" customWidth="1"/>
    <col min="2310" max="2310" width="16" style="1" customWidth="1"/>
    <col min="2311" max="2314" width="16.625" style="1" customWidth="1"/>
    <col min="2315" max="2315" width="2.625" style="1" customWidth="1"/>
    <col min="2316" max="2316" width="0" style="1" hidden="1" customWidth="1"/>
    <col min="2317" max="2317" width="11.625" style="1" customWidth="1"/>
    <col min="2318" max="2560" width="9" style="1"/>
    <col min="2561" max="2561" width="0" style="1" hidden="1" customWidth="1"/>
    <col min="2562" max="2565" width="19.625" style="1" customWidth="1"/>
    <col min="2566" max="2566" width="16" style="1" customWidth="1"/>
    <col min="2567" max="2570" width="16.625" style="1" customWidth="1"/>
    <col min="2571" max="2571" width="2.625" style="1" customWidth="1"/>
    <col min="2572" max="2572" width="0" style="1" hidden="1" customWidth="1"/>
    <col min="2573" max="2573" width="11.625" style="1" customWidth="1"/>
    <col min="2574" max="2816" width="9" style="1"/>
    <col min="2817" max="2817" width="0" style="1" hidden="1" customWidth="1"/>
    <col min="2818" max="2821" width="19.625" style="1" customWidth="1"/>
    <col min="2822" max="2822" width="16" style="1" customWidth="1"/>
    <col min="2823" max="2826" width="16.625" style="1" customWidth="1"/>
    <col min="2827" max="2827" width="2.625" style="1" customWidth="1"/>
    <col min="2828" max="2828" width="0" style="1" hidden="1" customWidth="1"/>
    <col min="2829" max="2829" width="11.625" style="1" customWidth="1"/>
    <col min="2830" max="3072" width="9" style="1"/>
    <col min="3073" max="3073" width="0" style="1" hidden="1" customWidth="1"/>
    <col min="3074" max="3077" width="19.625" style="1" customWidth="1"/>
    <col min="3078" max="3078" width="16" style="1" customWidth="1"/>
    <col min="3079" max="3082" width="16.625" style="1" customWidth="1"/>
    <col min="3083" max="3083" width="2.625" style="1" customWidth="1"/>
    <col min="3084" max="3084" width="0" style="1" hidden="1" customWidth="1"/>
    <col min="3085" max="3085" width="11.625" style="1" customWidth="1"/>
    <col min="3086" max="3328" width="9" style="1"/>
    <col min="3329" max="3329" width="0" style="1" hidden="1" customWidth="1"/>
    <col min="3330" max="3333" width="19.625" style="1" customWidth="1"/>
    <col min="3334" max="3334" width="16" style="1" customWidth="1"/>
    <col min="3335" max="3338" width="16.625" style="1" customWidth="1"/>
    <col min="3339" max="3339" width="2.625" style="1" customWidth="1"/>
    <col min="3340" max="3340" width="0" style="1" hidden="1" customWidth="1"/>
    <col min="3341" max="3341" width="11.625" style="1" customWidth="1"/>
    <col min="3342" max="3584" width="9" style="1"/>
    <col min="3585" max="3585" width="0" style="1" hidden="1" customWidth="1"/>
    <col min="3586" max="3589" width="19.625" style="1" customWidth="1"/>
    <col min="3590" max="3590" width="16" style="1" customWidth="1"/>
    <col min="3591" max="3594" width="16.625" style="1" customWidth="1"/>
    <col min="3595" max="3595" width="2.625" style="1" customWidth="1"/>
    <col min="3596" max="3596" width="0" style="1" hidden="1" customWidth="1"/>
    <col min="3597" max="3597" width="11.625" style="1" customWidth="1"/>
    <col min="3598" max="3840" width="9" style="1"/>
    <col min="3841" max="3841" width="0" style="1" hidden="1" customWidth="1"/>
    <col min="3842" max="3845" width="19.625" style="1" customWidth="1"/>
    <col min="3846" max="3846" width="16" style="1" customWidth="1"/>
    <col min="3847" max="3850" width="16.625" style="1" customWidth="1"/>
    <col min="3851" max="3851" width="2.625" style="1" customWidth="1"/>
    <col min="3852" max="3852" width="0" style="1" hidden="1" customWidth="1"/>
    <col min="3853" max="3853" width="11.625" style="1" customWidth="1"/>
    <col min="3854" max="4096" width="9" style="1"/>
    <col min="4097" max="4097" width="0" style="1" hidden="1" customWidth="1"/>
    <col min="4098" max="4101" width="19.625" style="1" customWidth="1"/>
    <col min="4102" max="4102" width="16" style="1" customWidth="1"/>
    <col min="4103" max="4106" width="16.625" style="1" customWidth="1"/>
    <col min="4107" max="4107" width="2.625" style="1" customWidth="1"/>
    <col min="4108" max="4108" width="0" style="1" hidden="1" customWidth="1"/>
    <col min="4109" max="4109" width="11.625" style="1" customWidth="1"/>
    <col min="4110" max="4352" width="9" style="1"/>
    <col min="4353" max="4353" width="0" style="1" hidden="1" customWidth="1"/>
    <col min="4354" max="4357" width="19.625" style="1" customWidth="1"/>
    <col min="4358" max="4358" width="16" style="1" customWidth="1"/>
    <col min="4359" max="4362" width="16.625" style="1" customWidth="1"/>
    <col min="4363" max="4363" width="2.625" style="1" customWidth="1"/>
    <col min="4364" max="4364" width="0" style="1" hidden="1" customWidth="1"/>
    <col min="4365" max="4365" width="11.625" style="1" customWidth="1"/>
    <col min="4366" max="4608" width="9" style="1"/>
    <col min="4609" max="4609" width="0" style="1" hidden="1" customWidth="1"/>
    <col min="4610" max="4613" width="19.625" style="1" customWidth="1"/>
    <col min="4614" max="4614" width="16" style="1" customWidth="1"/>
    <col min="4615" max="4618" width="16.625" style="1" customWidth="1"/>
    <col min="4619" max="4619" width="2.625" style="1" customWidth="1"/>
    <col min="4620" max="4620" width="0" style="1" hidden="1" customWidth="1"/>
    <col min="4621" max="4621" width="11.625" style="1" customWidth="1"/>
    <col min="4622" max="4864" width="9" style="1"/>
    <col min="4865" max="4865" width="0" style="1" hidden="1" customWidth="1"/>
    <col min="4866" max="4869" width="19.625" style="1" customWidth="1"/>
    <col min="4870" max="4870" width="16" style="1" customWidth="1"/>
    <col min="4871" max="4874" width="16.625" style="1" customWidth="1"/>
    <col min="4875" max="4875" width="2.625" style="1" customWidth="1"/>
    <col min="4876" max="4876" width="0" style="1" hidden="1" customWidth="1"/>
    <col min="4877" max="4877" width="11.625" style="1" customWidth="1"/>
    <col min="4878" max="5120" width="9" style="1"/>
    <col min="5121" max="5121" width="0" style="1" hidden="1" customWidth="1"/>
    <col min="5122" max="5125" width="19.625" style="1" customWidth="1"/>
    <col min="5126" max="5126" width="16" style="1" customWidth="1"/>
    <col min="5127" max="5130" width="16.625" style="1" customWidth="1"/>
    <col min="5131" max="5131" width="2.625" style="1" customWidth="1"/>
    <col min="5132" max="5132" width="0" style="1" hidden="1" customWidth="1"/>
    <col min="5133" max="5133" width="11.625" style="1" customWidth="1"/>
    <col min="5134" max="5376" width="9" style="1"/>
    <col min="5377" max="5377" width="0" style="1" hidden="1" customWidth="1"/>
    <col min="5378" max="5381" width="19.625" style="1" customWidth="1"/>
    <col min="5382" max="5382" width="16" style="1" customWidth="1"/>
    <col min="5383" max="5386" width="16.625" style="1" customWidth="1"/>
    <col min="5387" max="5387" width="2.625" style="1" customWidth="1"/>
    <col min="5388" max="5388" width="0" style="1" hidden="1" customWidth="1"/>
    <col min="5389" max="5389" width="11.625" style="1" customWidth="1"/>
    <col min="5390" max="5632" width="9" style="1"/>
    <col min="5633" max="5633" width="0" style="1" hidden="1" customWidth="1"/>
    <col min="5634" max="5637" width="19.625" style="1" customWidth="1"/>
    <col min="5638" max="5638" width="16" style="1" customWidth="1"/>
    <col min="5639" max="5642" width="16.625" style="1" customWidth="1"/>
    <col min="5643" max="5643" width="2.625" style="1" customWidth="1"/>
    <col min="5644" max="5644" width="0" style="1" hidden="1" customWidth="1"/>
    <col min="5645" max="5645" width="11.625" style="1" customWidth="1"/>
    <col min="5646" max="5888" width="9" style="1"/>
    <col min="5889" max="5889" width="0" style="1" hidden="1" customWidth="1"/>
    <col min="5890" max="5893" width="19.625" style="1" customWidth="1"/>
    <col min="5894" max="5894" width="16" style="1" customWidth="1"/>
    <col min="5895" max="5898" width="16.625" style="1" customWidth="1"/>
    <col min="5899" max="5899" width="2.625" style="1" customWidth="1"/>
    <col min="5900" max="5900" width="0" style="1" hidden="1" customWidth="1"/>
    <col min="5901" max="5901" width="11.625" style="1" customWidth="1"/>
    <col min="5902" max="6144" width="9" style="1"/>
    <col min="6145" max="6145" width="0" style="1" hidden="1" customWidth="1"/>
    <col min="6146" max="6149" width="19.625" style="1" customWidth="1"/>
    <col min="6150" max="6150" width="16" style="1" customWidth="1"/>
    <col min="6151" max="6154" width="16.625" style="1" customWidth="1"/>
    <col min="6155" max="6155" width="2.625" style="1" customWidth="1"/>
    <col min="6156" max="6156" width="0" style="1" hidden="1" customWidth="1"/>
    <col min="6157" max="6157" width="11.625" style="1" customWidth="1"/>
    <col min="6158" max="6400" width="9" style="1"/>
    <col min="6401" max="6401" width="0" style="1" hidden="1" customWidth="1"/>
    <col min="6402" max="6405" width="19.625" style="1" customWidth="1"/>
    <col min="6406" max="6406" width="16" style="1" customWidth="1"/>
    <col min="6407" max="6410" width="16.625" style="1" customWidth="1"/>
    <col min="6411" max="6411" width="2.625" style="1" customWidth="1"/>
    <col min="6412" max="6412" width="0" style="1" hidden="1" customWidth="1"/>
    <col min="6413" max="6413" width="11.625" style="1" customWidth="1"/>
    <col min="6414" max="6656" width="9" style="1"/>
    <col min="6657" max="6657" width="0" style="1" hidden="1" customWidth="1"/>
    <col min="6658" max="6661" width="19.625" style="1" customWidth="1"/>
    <col min="6662" max="6662" width="16" style="1" customWidth="1"/>
    <col min="6663" max="6666" width="16.625" style="1" customWidth="1"/>
    <col min="6667" max="6667" width="2.625" style="1" customWidth="1"/>
    <col min="6668" max="6668" width="0" style="1" hidden="1" customWidth="1"/>
    <col min="6669" max="6669" width="11.625" style="1" customWidth="1"/>
    <col min="6670" max="6912" width="9" style="1"/>
    <col min="6913" max="6913" width="0" style="1" hidden="1" customWidth="1"/>
    <col min="6914" max="6917" width="19.625" style="1" customWidth="1"/>
    <col min="6918" max="6918" width="16" style="1" customWidth="1"/>
    <col min="6919" max="6922" width="16.625" style="1" customWidth="1"/>
    <col min="6923" max="6923" width="2.625" style="1" customWidth="1"/>
    <col min="6924" max="6924" width="0" style="1" hidden="1" customWidth="1"/>
    <col min="6925" max="6925" width="11.625" style="1" customWidth="1"/>
    <col min="6926" max="7168" width="9" style="1"/>
    <col min="7169" max="7169" width="0" style="1" hidden="1" customWidth="1"/>
    <col min="7170" max="7173" width="19.625" style="1" customWidth="1"/>
    <col min="7174" max="7174" width="16" style="1" customWidth="1"/>
    <col min="7175" max="7178" width="16.625" style="1" customWidth="1"/>
    <col min="7179" max="7179" width="2.625" style="1" customWidth="1"/>
    <col min="7180" max="7180" width="0" style="1" hidden="1" customWidth="1"/>
    <col min="7181" max="7181" width="11.625" style="1" customWidth="1"/>
    <col min="7182" max="7424" width="9" style="1"/>
    <col min="7425" max="7425" width="0" style="1" hidden="1" customWidth="1"/>
    <col min="7426" max="7429" width="19.625" style="1" customWidth="1"/>
    <col min="7430" max="7430" width="16" style="1" customWidth="1"/>
    <col min="7431" max="7434" width="16.625" style="1" customWidth="1"/>
    <col min="7435" max="7435" width="2.625" style="1" customWidth="1"/>
    <col min="7436" max="7436" width="0" style="1" hidden="1" customWidth="1"/>
    <col min="7437" max="7437" width="11.625" style="1" customWidth="1"/>
    <col min="7438" max="7680" width="9" style="1"/>
    <col min="7681" max="7681" width="0" style="1" hidden="1" customWidth="1"/>
    <col min="7682" max="7685" width="19.625" style="1" customWidth="1"/>
    <col min="7686" max="7686" width="16" style="1" customWidth="1"/>
    <col min="7687" max="7690" width="16.625" style="1" customWidth="1"/>
    <col min="7691" max="7691" width="2.625" style="1" customWidth="1"/>
    <col min="7692" max="7692" width="0" style="1" hidden="1" customWidth="1"/>
    <col min="7693" max="7693" width="11.625" style="1" customWidth="1"/>
    <col min="7694" max="7936" width="9" style="1"/>
    <col min="7937" max="7937" width="0" style="1" hidden="1" customWidth="1"/>
    <col min="7938" max="7941" width="19.625" style="1" customWidth="1"/>
    <col min="7942" max="7942" width="16" style="1" customWidth="1"/>
    <col min="7943" max="7946" width="16.625" style="1" customWidth="1"/>
    <col min="7947" max="7947" width="2.625" style="1" customWidth="1"/>
    <col min="7948" max="7948" width="0" style="1" hidden="1" customWidth="1"/>
    <col min="7949" max="7949" width="11.625" style="1" customWidth="1"/>
    <col min="7950" max="8192" width="9" style="1"/>
    <col min="8193" max="8193" width="0" style="1" hidden="1" customWidth="1"/>
    <col min="8194" max="8197" width="19.625" style="1" customWidth="1"/>
    <col min="8198" max="8198" width="16" style="1" customWidth="1"/>
    <col min="8199" max="8202" width="16.625" style="1" customWidth="1"/>
    <col min="8203" max="8203" width="2.625" style="1" customWidth="1"/>
    <col min="8204" max="8204" width="0" style="1" hidden="1" customWidth="1"/>
    <col min="8205" max="8205" width="11.625" style="1" customWidth="1"/>
    <col min="8206" max="8448" width="9" style="1"/>
    <col min="8449" max="8449" width="0" style="1" hidden="1" customWidth="1"/>
    <col min="8450" max="8453" width="19.625" style="1" customWidth="1"/>
    <col min="8454" max="8454" width="16" style="1" customWidth="1"/>
    <col min="8455" max="8458" width="16.625" style="1" customWidth="1"/>
    <col min="8459" max="8459" width="2.625" style="1" customWidth="1"/>
    <col min="8460" max="8460" width="0" style="1" hidden="1" customWidth="1"/>
    <col min="8461" max="8461" width="11.625" style="1" customWidth="1"/>
    <col min="8462" max="8704" width="9" style="1"/>
    <col min="8705" max="8705" width="0" style="1" hidden="1" customWidth="1"/>
    <col min="8706" max="8709" width="19.625" style="1" customWidth="1"/>
    <col min="8710" max="8710" width="16" style="1" customWidth="1"/>
    <col min="8711" max="8714" width="16.625" style="1" customWidth="1"/>
    <col min="8715" max="8715" width="2.625" style="1" customWidth="1"/>
    <col min="8716" max="8716" width="0" style="1" hidden="1" customWidth="1"/>
    <col min="8717" max="8717" width="11.625" style="1" customWidth="1"/>
    <col min="8718" max="8960" width="9" style="1"/>
    <col min="8961" max="8961" width="0" style="1" hidden="1" customWidth="1"/>
    <col min="8962" max="8965" width="19.625" style="1" customWidth="1"/>
    <col min="8966" max="8966" width="16" style="1" customWidth="1"/>
    <col min="8967" max="8970" width="16.625" style="1" customWidth="1"/>
    <col min="8971" max="8971" width="2.625" style="1" customWidth="1"/>
    <col min="8972" max="8972" width="0" style="1" hidden="1" customWidth="1"/>
    <col min="8973" max="8973" width="11.625" style="1" customWidth="1"/>
    <col min="8974" max="9216" width="9" style="1"/>
    <col min="9217" max="9217" width="0" style="1" hidden="1" customWidth="1"/>
    <col min="9218" max="9221" width="19.625" style="1" customWidth="1"/>
    <col min="9222" max="9222" width="16" style="1" customWidth="1"/>
    <col min="9223" max="9226" width="16.625" style="1" customWidth="1"/>
    <col min="9227" max="9227" width="2.625" style="1" customWidth="1"/>
    <col min="9228" max="9228" width="0" style="1" hidden="1" customWidth="1"/>
    <col min="9229" max="9229" width="11.625" style="1" customWidth="1"/>
    <col min="9230" max="9472" width="9" style="1"/>
    <col min="9473" max="9473" width="0" style="1" hidden="1" customWidth="1"/>
    <col min="9474" max="9477" width="19.625" style="1" customWidth="1"/>
    <col min="9478" max="9478" width="16" style="1" customWidth="1"/>
    <col min="9479" max="9482" width="16.625" style="1" customWidth="1"/>
    <col min="9483" max="9483" width="2.625" style="1" customWidth="1"/>
    <col min="9484" max="9484" width="0" style="1" hidden="1" customWidth="1"/>
    <col min="9485" max="9485" width="11.625" style="1" customWidth="1"/>
    <col min="9486" max="9728" width="9" style="1"/>
    <col min="9729" max="9729" width="0" style="1" hidden="1" customWidth="1"/>
    <col min="9730" max="9733" width="19.625" style="1" customWidth="1"/>
    <col min="9734" max="9734" width="16" style="1" customWidth="1"/>
    <col min="9735" max="9738" width="16.625" style="1" customWidth="1"/>
    <col min="9739" max="9739" width="2.625" style="1" customWidth="1"/>
    <col min="9740" max="9740" width="0" style="1" hidden="1" customWidth="1"/>
    <col min="9741" max="9741" width="11.625" style="1" customWidth="1"/>
    <col min="9742" max="9984" width="9" style="1"/>
    <col min="9985" max="9985" width="0" style="1" hidden="1" customWidth="1"/>
    <col min="9986" max="9989" width="19.625" style="1" customWidth="1"/>
    <col min="9990" max="9990" width="16" style="1" customWidth="1"/>
    <col min="9991" max="9994" width="16.625" style="1" customWidth="1"/>
    <col min="9995" max="9995" width="2.625" style="1" customWidth="1"/>
    <col min="9996" max="9996" width="0" style="1" hidden="1" customWidth="1"/>
    <col min="9997" max="9997" width="11.625" style="1" customWidth="1"/>
    <col min="9998" max="10240" width="9" style="1"/>
    <col min="10241" max="10241" width="0" style="1" hidden="1" customWidth="1"/>
    <col min="10242" max="10245" width="19.625" style="1" customWidth="1"/>
    <col min="10246" max="10246" width="16" style="1" customWidth="1"/>
    <col min="10247" max="10250" width="16.625" style="1" customWidth="1"/>
    <col min="10251" max="10251" width="2.625" style="1" customWidth="1"/>
    <col min="10252" max="10252" width="0" style="1" hidden="1" customWidth="1"/>
    <col min="10253" max="10253" width="11.625" style="1" customWidth="1"/>
    <col min="10254" max="10496" width="9" style="1"/>
    <col min="10497" max="10497" width="0" style="1" hidden="1" customWidth="1"/>
    <col min="10498" max="10501" width="19.625" style="1" customWidth="1"/>
    <col min="10502" max="10502" width="16" style="1" customWidth="1"/>
    <col min="10503" max="10506" width="16.625" style="1" customWidth="1"/>
    <col min="10507" max="10507" width="2.625" style="1" customWidth="1"/>
    <col min="10508" max="10508" width="0" style="1" hidden="1" customWidth="1"/>
    <col min="10509" max="10509" width="11.625" style="1" customWidth="1"/>
    <col min="10510" max="10752" width="9" style="1"/>
    <col min="10753" max="10753" width="0" style="1" hidden="1" customWidth="1"/>
    <col min="10754" max="10757" width="19.625" style="1" customWidth="1"/>
    <col min="10758" max="10758" width="16" style="1" customWidth="1"/>
    <col min="10759" max="10762" width="16.625" style="1" customWidth="1"/>
    <col min="10763" max="10763" width="2.625" style="1" customWidth="1"/>
    <col min="10764" max="10764" width="0" style="1" hidden="1" customWidth="1"/>
    <col min="10765" max="10765" width="11.625" style="1" customWidth="1"/>
    <col min="10766" max="11008" width="9" style="1"/>
    <col min="11009" max="11009" width="0" style="1" hidden="1" customWidth="1"/>
    <col min="11010" max="11013" width="19.625" style="1" customWidth="1"/>
    <col min="11014" max="11014" width="16" style="1" customWidth="1"/>
    <col min="11015" max="11018" width="16.625" style="1" customWidth="1"/>
    <col min="11019" max="11019" width="2.625" style="1" customWidth="1"/>
    <col min="11020" max="11020" width="0" style="1" hidden="1" customWidth="1"/>
    <col min="11021" max="11021" width="11.625" style="1" customWidth="1"/>
    <col min="11022" max="11264" width="9" style="1"/>
    <col min="11265" max="11265" width="0" style="1" hidden="1" customWidth="1"/>
    <col min="11266" max="11269" width="19.625" style="1" customWidth="1"/>
    <col min="11270" max="11270" width="16" style="1" customWidth="1"/>
    <col min="11271" max="11274" width="16.625" style="1" customWidth="1"/>
    <col min="11275" max="11275" width="2.625" style="1" customWidth="1"/>
    <col min="11276" max="11276" width="0" style="1" hidden="1" customWidth="1"/>
    <col min="11277" max="11277" width="11.625" style="1" customWidth="1"/>
    <col min="11278" max="11520" width="9" style="1"/>
    <col min="11521" max="11521" width="0" style="1" hidden="1" customWidth="1"/>
    <col min="11522" max="11525" width="19.625" style="1" customWidth="1"/>
    <col min="11526" max="11526" width="16" style="1" customWidth="1"/>
    <col min="11527" max="11530" width="16.625" style="1" customWidth="1"/>
    <col min="11531" max="11531" width="2.625" style="1" customWidth="1"/>
    <col min="11532" max="11532" width="0" style="1" hidden="1" customWidth="1"/>
    <col min="11533" max="11533" width="11.625" style="1" customWidth="1"/>
    <col min="11534" max="11776" width="9" style="1"/>
    <col min="11777" max="11777" width="0" style="1" hidden="1" customWidth="1"/>
    <col min="11778" max="11781" width="19.625" style="1" customWidth="1"/>
    <col min="11782" max="11782" width="16" style="1" customWidth="1"/>
    <col min="11783" max="11786" width="16.625" style="1" customWidth="1"/>
    <col min="11787" max="11787" width="2.625" style="1" customWidth="1"/>
    <col min="11788" max="11788" width="0" style="1" hidden="1" customWidth="1"/>
    <col min="11789" max="11789" width="11.625" style="1" customWidth="1"/>
    <col min="11790" max="12032" width="9" style="1"/>
    <col min="12033" max="12033" width="0" style="1" hidden="1" customWidth="1"/>
    <col min="12034" max="12037" width="19.625" style="1" customWidth="1"/>
    <col min="12038" max="12038" width="16" style="1" customWidth="1"/>
    <col min="12039" max="12042" width="16.625" style="1" customWidth="1"/>
    <col min="12043" max="12043" width="2.625" style="1" customWidth="1"/>
    <col min="12044" max="12044" width="0" style="1" hidden="1" customWidth="1"/>
    <col min="12045" max="12045" width="11.625" style="1" customWidth="1"/>
    <col min="12046" max="12288" width="9" style="1"/>
    <col min="12289" max="12289" width="0" style="1" hidden="1" customWidth="1"/>
    <col min="12290" max="12293" width="19.625" style="1" customWidth="1"/>
    <col min="12294" max="12294" width="16" style="1" customWidth="1"/>
    <col min="12295" max="12298" width="16.625" style="1" customWidth="1"/>
    <col min="12299" max="12299" width="2.625" style="1" customWidth="1"/>
    <col min="12300" max="12300" width="0" style="1" hidden="1" customWidth="1"/>
    <col min="12301" max="12301" width="11.625" style="1" customWidth="1"/>
    <col min="12302" max="12544" width="9" style="1"/>
    <col min="12545" max="12545" width="0" style="1" hidden="1" customWidth="1"/>
    <col min="12546" max="12549" width="19.625" style="1" customWidth="1"/>
    <col min="12550" max="12550" width="16" style="1" customWidth="1"/>
    <col min="12551" max="12554" width="16.625" style="1" customWidth="1"/>
    <col min="12555" max="12555" width="2.625" style="1" customWidth="1"/>
    <col min="12556" max="12556" width="0" style="1" hidden="1" customWidth="1"/>
    <col min="12557" max="12557" width="11.625" style="1" customWidth="1"/>
    <col min="12558" max="12800" width="9" style="1"/>
    <col min="12801" max="12801" width="0" style="1" hidden="1" customWidth="1"/>
    <col min="12802" max="12805" width="19.625" style="1" customWidth="1"/>
    <col min="12806" max="12806" width="16" style="1" customWidth="1"/>
    <col min="12807" max="12810" width="16.625" style="1" customWidth="1"/>
    <col min="12811" max="12811" width="2.625" style="1" customWidth="1"/>
    <col min="12812" max="12812" width="0" style="1" hidden="1" customWidth="1"/>
    <col min="12813" max="12813" width="11.625" style="1" customWidth="1"/>
    <col min="12814" max="13056" width="9" style="1"/>
    <col min="13057" max="13057" width="0" style="1" hidden="1" customWidth="1"/>
    <col min="13058" max="13061" width="19.625" style="1" customWidth="1"/>
    <col min="13062" max="13062" width="16" style="1" customWidth="1"/>
    <col min="13063" max="13066" width="16.625" style="1" customWidth="1"/>
    <col min="13067" max="13067" width="2.625" style="1" customWidth="1"/>
    <col min="13068" max="13068" width="0" style="1" hidden="1" customWidth="1"/>
    <col min="13069" max="13069" width="11.625" style="1" customWidth="1"/>
    <col min="13070" max="13312" width="9" style="1"/>
    <col min="13313" max="13313" width="0" style="1" hidden="1" customWidth="1"/>
    <col min="13314" max="13317" width="19.625" style="1" customWidth="1"/>
    <col min="13318" max="13318" width="16" style="1" customWidth="1"/>
    <col min="13319" max="13322" width="16.625" style="1" customWidth="1"/>
    <col min="13323" max="13323" width="2.625" style="1" customWidth="1"/>
    <col min="13324" max="13324" width="0" style="1" hidden="1" customWidth="1"/>
    <col min="13325" max="13325" width="11.625" style="1" customWidth="1"/>
    <col min="13326" max="13568" width="9" style="1"/>
    <col min="13569" max="13569" width="0" style="1" hidden="1" customWidth="1"/>
    <col min="13570" max="13573" width="19.625" style="1" customWidth="1"/>
    <col min="13574" max="13574" width="16" style="1" customWidth="1"/>
    <col min="13575" max="13578" width="16.625" style="1" customWidth="1"/>
    <col min="13579" max="13579" width="2.625" style="1" customWidth="1"/>
    <col min="13580" max="13580" width="0" style="1" hidden="1" customWidth="1"/>
    <col min="13581" max="13581" width="11.625" style="1" customWidth="1"/>
    <col min="13582" max="13824" width="9" style="1"/>
    <col min="13825" max="13825" width="0" style="1" hidden="1" customWidth="1"/>
    <col min="13826" max="13829" width="19.625" style="1" customWidth="1"/>
    <col min="13830" max="13830" width="16" style="1" customWidth="1"/>
    <col min="13831" max="13834" width="16.625" style="1" customWidth="1"/>
    <col min="13835" max="13835" width="2.625" style="1" customWidth="1"/>
    <col min="13836" max="13836" width="0" style="1" hidden="1" customWidth="1"/>
    <col min="13837" max="13837" width="11.625" style="1" customWidth="1"/>
    <col min="13838" max="14080" width="9" style="1"/>
    <col min="14081" max="14081" width="0" style="1" hidden="1" customWidth="1"/>
    <col min="14082" max="14085" width="19.625" style="1" customWidth="1"/>
    <col min="14086" max="14086" width="16" style="1" customWidth="1"/>
    <col min="14087" max="14090" width="16.625" style="1" customWidth="1"/>
    <col min="14091" max="14091" width="2.625" style="1" customWidth="1"/>
    <col min="14092" max="14092" width="0" style="1" hidden="1" customWidth="1"/>
    <col min="14093" max="14093" width="11.625" style="1" customWidth="1"/>
    <col min="14094" max="14336" width="9" style="1"/>
    <col min="14337" max="14337" width="0" style="1" hidden="1" customWidth="1"/>
    <col min="14338" max="14341" width="19.625" style="1" customWidth="1"/>
    <col min="14342" max="14342" width="16" style="1" customWidth="1"/>
    <col min="14343" max="14346" width="16.625" style="1" customWidth="1"/>
    <col min="14347" max="14347" width="2.625" style="1" customWidth="1"/>
    <col min="14348" max="14348" width="0" style="1" hidden="1" customWidth="1"/>
    <col min="14349" max="14349" width="11.625" style="1" customWidth="1"/>
    <col min="14350" max="14592" width="9" style="1"/>
    <col min="14593" max="14593" width="0" style="1" hidden="1" customWidth="1"/>
    <col min="14594" max="14597" width="19.625" style="1" customWidth="1"/>
    <col min="14598" max="14598" width="16" style="1" customWidth="1"/>
    <col min="14599" max="14602" width="16.625" style="1" customWidth="1"/>
    <col min="14603" max="14603" width="2.625" style="1" customWidth="1"/>
    <col min="14604" max="14604" width="0" style="1" hidden="1" customWidth="1"/>
    <col min="14605" max="14605" width="11.625" style="1" customWidth="1"/>
    <col min="14606" max="14848" width="9" style="1"/>
    <col min="14849" max="14849" width="0" style="1" hidden="1" customWidth="1"/>
    <col min="14850" max="14853" width="19.625" style="1" customWidth="1"/>
    <col min="14854" max="14854" width="16" style="1" customWidth="1"/>
    <col min="14855" max="14858" width="16.625" style="1" customWidth="1"/>
    <col min="14859" max="14859" width="2.625" style="1" customWidth="1"/>
    <col min="14860" max="14860" width="0" style="1" hidden="1" customWidth="1"/>
    <col min="14861" max="14861" width="11.625" style="1" customWidth="1"/>
    <col min="14862" max="15104" width="9" style="1"/>
    <col min="15105" max="15105" width="0" style="1" hidden="1" customWidth="1"/>
    <col min="15106" max="15109" width="19.625" style="1" customWidth="1"/>
    <col min="15110" max="15110" width="16" style="1" customWidth="1"/>
    <col min="15111" max="15114" width="16.625" style="1" customWidth="1"/>
    <col min="15115" max="15115" width="2.625" style="1" customWidth="1"/>
    <col min="15116" max="15116" width="0" style="1" hidden="1" customWidth="1"/>
    <col min="15117" max="15117" width="11.625" style="1" customWidth="1"/>
    <col min="15118" max="15360" width="9" style="1"/>
    <col min="15361" max="15361" width="0" style="1" hidden="1" customWidth="1"/>
    <col min="15362" max="15365" width="19.625" style="1" customWidth="1"/>
    <col min="15366" max="15366" width="16" style="1" customWidth="1"/>
    <col min="15367" max="15370" width="16.625" style="1" customWidth="1"/>
    <col min="15371" max="15371" width="2.625" style="1" customWidth="1"/>
    <col min="15372" max="15372" width="0" style="1" hidden="1" customWidth="1"/>
    <col min="15373" max="15373" width="11.625" style="1" customWidth="1"/>
    <col min="15374" max="15616" width="9" style="1"/>
    <col min="15617" max="15617" width="0" style="1" hidden="1" customWidth="1"/>
    <col min="15618" max="15621" width="19.625" style="1" customWidth="1"/>
    <col min="15622" max="15622" width="16" style="1" customWidth="1"/>
    <col min="15623" max="15626" width="16.625" style="1" customWidth="1"/>
    <col min="15627" max="15627" width="2.625" style="1" customWidth="1"/>
    <col min="15628" max="15628" width="0" style="1" hidden="1" customWidth="1"/>
    <col min="15629" max="15629" width="11.625" style="1" customWidth="1"/>
    <col min="15630" max="15872" width="9" style="1"/>
    <col min="15873" max="15873" width="0" style="1" hidden="1" customWidth="1"/>
    <col min="15874" max="15877" width="19.625" style="1" customWidth="1"/>
    <col min="15878" max="15878" width="16" style="1" customWidth="1"/>
    <col min="15879" max="15882" width="16.625" style="1" customWidth="1"/>
    <col min="15883" max="15883" width="2.625" style="1" customWidth="1"/>
    <col min="15884" max="15884" width="0" style="1" hidden="1" customWidth="1"/>
    <col min="15885" max="15885" width="11.625" style="1" customWidth="1"/>
    <col min="15886" max="16128" width="9" style="1"/>
    <col min="16129" max="16129" width="0" style="1" hidden="1" customWidth="1"/>
    <col min="16130" max="16133" width="19.625" style="1" customWidth="1"/>
    <col min="16134" max="16134" width="16" style="1" customWidth="1"/>
    <col min="16135" max="16138" width="16.625" style="1" customWidth="1"/>
    <col min="16139" max="16139" width="2.625" style="1" customWidth="1"/>
    <col min="16140" max="16140" width="0" style="1" hidden="1" customWidth="1"/>
    <col min="16141" max="16141" width="11.625" style="1" customWidth="1"/>
    <col min="16142" max="16384" width="9" style="1"/>
  </cols>
  <sheetData>
    <row r="1" spans="2:13" s="10" customFormat="1" ht="13.5">
      <c r="B1" s="10" t="s">
        <v>
107</v>
      </c>
    </row>
    <row r="2" spans="2:13" s="10" customFormat="1" ht="15.75" customHeight="1" thickBot="1">
      <c r="B2" s="12" t="s">
        <v>
110</v>
      </c>
      <c r="J2" s="11"/>
      <c r="K2" s="11" t="s">
        <v>
106</v>
      </c>
    </row>
    <row r="3" spans="2:13" s="9" customFormat="1" ht="12">
      <c r="B3" s="14"/>
      <c r="C3" s="15" t="s">
        <v>
73</v>
      </c>
      <c r="D3" s="15" t="s">
        <v>
105</v>
      </c>
      <c r="E3" s="16" t="s">
        <v>
104</v>
      </c>
      <c r="F3" s="17" t="s">
        <v>
103</v>
      </c>
      <c r="G3" s="18" t="s">
        <v>
102</v>
      </c>
      <c r="H3" s="79" t="s">
        <v>
101</v>
      </c>
      <c r="I3" s="80"/>
      <c r="J3" s="81"/>
      <c r="K3" s="19"/>
    </row>
    <row r="4" spans="2:13" s="2" customFormat="1" ht="12">
      <c r="B4" s="20" t="s">
        <v>
100</v>
      </c>
      <c r="C4" s="8"/>
      <c r="D4" s="8"/>
      <c r="E4" s="21" t="s">
        <v>
99</v>
      </c>
      <c r="F4" s="8" t="s">
        <v>
109</v>
      </c>
      <c r="G4" s="22" t="s">
        <v>
98</v>
      </c>
      <c r="H4" s="7" t="s">
        <v>
111</v>
      </c>
      <c r="I4" s="23" t="s">
        <v>
97</v>
      </c>
      <c r="J4" s="23" t="s">
        <v>
74</v>
      </c>
      <c r="K4" s="24"/>
    </row>
    <row r="5" spans="2:13" s="2" customFormat="1" ht="12">
      <c r="B5" s="20"/>
      <c r="C5" s="8"/>
      <c r="D5" s="25"/>
      <c r="E5" s="26"/>
      <c r="F5" s="27"/>
      <c r="G5" s="28" t="s">
        <v>
96</v>
      </c>
      <c r="H5" s="29"/>
      <c r="I5" s="29" t="s">
        <v>
95</v>
      </c>
      <c r="J5" s="30" t="s">
        <v>
94</v>
      </c>
      <c r="K5" s="24"/>
      <c r="L5" s="6" t="s">
        <v>
93</v>
      </c>
      <c r="M5" s="5"/>
    </row>
    <row r="6" spans="2:13" s="2" customFormat="1" ht="12">
      <c r="B6" s="31"/>
      <c r="C6" s="32" t="s">
        <v>
92</v>
      </c>
      <c r="D6" s="33" t="s">
        <v>
91</v>
      </c>
      <c r="E6" s="33" t="s">
        <v>
90</v>
      </c>
      <c r="F6" s="32" t="s">
        <v>
89</v>
      </c>
      <c r="G6" s="34" t="s">
        <v>
88</v>
      </c>
      <c r="H6" s="35" t="s">
        <v>
87</v>
      </c>
      <c r="I6" s="35" t="s">
        <v>
86</v>
      </c>
      <c r="J6" s="36" t="s">
        <v>
85</v>
      </c>
      <c r="K6" s="37"/>
    </row>
    <row r="7" spans="2:13" s="2" customFormat="1" ht="12">
      <c r="B7" s="38" t="s">
        <v>
84</v>
      </c>
      <c r="C7" s="39">
        <v>
1612898977</v>
      </c>
      <c r="D7" s="40">
        <v>
2568753251</v>
      </c>
      <c r="E7" s="41">
        <f t="shared" ref="E7:E33" si="0">
IF(C7&gt;D7,C7-D7,0)</f>
        <v>
0</v>
      </c>
      <c r="F7" s="42">
        <f t="shared" ref="F7:F33" si="1">
IF(E7=0,0,ROUND(C7*L7,0))</f>
        <v>
0</v>
      </c>
      <c r="G7" s="41">
        <f t="shared" ref="G7:G33" si="2">
E7-F7</f>
        <v>
0</v>
      </c>
      <c r="H7" s="41">
        <v>
0</v>
      </c>
      <c r="I7" s="43">
        <f t="shared" ref="I7:I33" si="3">
G7-H7</f>
        <v>
0</v>
      </c>
      <c r="J7" s="44" t="str">
        <f t="shared" ref="J7:J52" si="4">
IF(AND(G7=0,H7=0),"-",IF(AND(G7&gt;0,H7=0),"皆増",IF(AND(G7=0,H7&gt;0),"皆減",ROUND(I7/H7*100,1))))</f>
        <v>
-</v>
      </c>
      <c r="K7" s="45" t="s">
        <v>
83</v>
      </c>
      <c r="L7" s="13">
        <v>
5.10886E-4</v>
      </c>
    </row>
    <row r="8" spans="2:13" s="2" customFormat="1" ht="12">
      <c r="B8" s="46" t="s">
        <v>
82</v>
      </c>
      <c r="C8" s="47">
        <v>
83183709</v>
      </c>
      <c r="D8" s="47">
        <v>
78356290</v>
      </c>
      <c r="E8" s="48">
        <f t="shared" si="0"/>
        <v>
4827419</v>
      </c>
      <c r="F8" s="49">
        <f>
IF(E8=0,0,ROUND(C8*L8,0))</f>
        <v>
42497</v>
      </c>
      <c r="G8" s="48">
        <f t="shared" si="2"/>
        <v>
4784922</v>
      </c>
      <c r="H8" s="50">
        <v>
5037593</v>
      </c>
      <c r="I8" s="51">
        <f t="shared" si="3"/>
        <v>
-252671</v>
      </c>
      <c r="J8" s="52">
        <f t="shared" si="4"/>
        <v>
-5</v>
      </c>
      <c r="K8" s="53" t="s">
        <v>
70</v>
      </c>
      <c r="L8" s="3">
        <f t="shared" ref="L8:L33" si="5">
$L$7</f>
        <v>
5.10886E-4</v>
      </c>
    </row>
    <row r="9" spans="2:13" s="2" customFormat="1" ht="12">
      <c r="B9" s="54" t="s">
        <v>
3</v>
      </c>
      <c r="C9" s="47">
        <v>
27595949</v>
      </c>
      <c r="D9" s="55">
        <v>
32439403</v>
      </c>
      <c r="E9" s="48">
        <f t="shared" si="0"/>
        <v>
0</v>
      </c>
      <c r="F9" s="56">
        <f t="shared" si="1"/>
        <v>
0</v>
      </c>
      <c r="G9" s="48">
        <f t="shared" si="2"/>
        <v>
0</v>
      </c>
      <c r="H9" s="55">
        <v>
0</v>
      </c>
      <c r="I9" s="51">
        <f t="shared" si="3"/>
        <v>
0</v>
      </c>
      <c r="J9" s="57" t="str">
        <f t="shared" si="4"/>
        <v>
-</v>
      </c>
      <c r="K9" s="58" t="s">
        <v>
4</v>
      </c>
      <c r="L9" s="3">
        <f t="shared" si="5"/>
        <v>
5.10886E-4</v>
      </c>
    </row>
    <row r="10" spans="2:13" s="2" customFormat="1" ht="12">
      <c r="B10" s="54" t="s">
        <v>
5</v>
      </c>
      <c r="C10" s="47">
        <v>
21319612</v>
      </c>
      <c r="D10" s="55">
        <v>
32431978</v>
      </c>
      <c r="E10" s="48">
        <f t="shared" si="0"/>
        <v>
0</v>
      </c>
      <c r="F10" s="56">
        <f t="shared" si="1"/>
        <v>
0</v>
      </c>
      <c r="G10" s="48">
        <f t="shared" si="2"/>
        <v>
0</v>
      </c>
      <c r="H10" s="55">
        <v>
0</v>
      </c>
      <c r="I10" s="51">
        <f t="shared" si="3"/>
        <v>
0</v>
      </c>
      <c r="J10" s="57" t="str">
        <f t="shared" si="4"/>
        <v>
-</v>
      </c>
      <c r="K10" s="58" t="s">
        <v>
6</v>
      </c>
      <c r="L10" s="3">
        <f t="shared" si="5"/>
        <v>
5.10886E-4</v>
      </c>
    </row>
    <row r="11" spans="2:13" s="2" customFormat="1" ht="12">
      <c r="B11" s="54" t="s">
        <v>
7</v>
      </c>
      <c r="C11" s="47">
        <v>
26805041</v>
      </c>
      <c r="D11" s="55">
        <v>
31078668</v>
      </c>
      <c r="E11" s="48">
        <f t="shared" si="0"/>
        <v>
0</v>
      </c>
      <c r="F11" s="56">
        <f t="shared" si="1"/>
        <v>
0</v>
      </c>
      <c r="G11" s="48">
        <f t="shared" si="2"/>
        <v>
0</v>
      </c>
      <c r="H11" s="55">
        <v>
0</v>
      </c>
      <c r="I11" s="51">
        <f t="shared" si="3"/>
        <v>
0</v>
      </c>
      <c r="J11" s="57" t="str">
        <f t="shared" si="4"/>
        <v>
-</v>
      </c>
      <c r="K11" s="58" t="s">
        <v>
8</v>
      </c>
      <c r="L11" s="3">
        <f t="shared" si="5"/>
        <v>
5.10886E-4</v>
      </c>
    </row>
    <row r="12" spans="2:13" s="2" customFormat="1" ht="12">
      <c r="B12" s="54" t="s">
        <v>
9</v>
      </c>
      <c r="C12" s="47">
        <v>
20522365</v>
      </c>
      <c r="D12" s="55">
        <v>
17192505</v>
      </c>
      <c r="E12" s="48">
        <f t="shared" si="0"/>
        <v>
3329860</v>
      </c>
      <c r="F12" s="56">
        <f t="shared" si="1"/>
        <v>
10485</v>
      </c>
      <c r="G12" s="48">
        <f t="shared" si="2"/>
        <v>
3319375</v>
      </c>
      <c r="H12" s="55">
        <v>
3177283</v>
      </c>
      <c r="I12" s="51">
        <f t="shared" si="3"/>
        <v>
142092</v>
      </c>
      <c r="J12" s="57">
        <f t="shared" si="4"/>
        <v>
4.5</v>
      </c>
      <c r="K12" s="58" t="s">
        <v>
10</v>
      </c>
      <c r="L12" s="3">
        <f t="shared" si="5"/>
        <v>
5.10886E-4</v>
      </c>
    </row>
    <row r="13" spans="2:13" s="2" customFormat="1" ht="12">
      <c r="B13" s="54" t="s">
        <v>
11</v>
      </c>
      <c r="C13" s="47">
        <v>
35930451</v>
      </c>
      <c r="D13" s="55">
        <v>
43636752</v>
      </c>
      <c r="E13" s="48">
        <f t="shared" si="0"/>
        <v>
0</v>
      </c>
      <c r="F13" s="56">
        <f t="shared" si="1"/>
        <v>
0</v>
      </c>
      <c r="G13" s="48">
        <f t="shared" si="2"/>
        <v>
0</v>
      </c>
      <c r="H13" s="55">
        <v>
0</v>
      </c>
      <c r="I13" s="51">
        <f t="shared" si="3"/>
        <v>
0</v>
      </c>
      <c r="J13" s="57" t="str">
        <f t="shared" si="4"/>
        <v>
-</v>
      </c>
      <c r="K13" s="58" t="s">
        <v>
12</v>
      </c>
      <c r="L13" s="3">
        <f t="shared" si="5"/>
        <v>
5.10886E-4</v>
      </c>
    </row>
    <row r="14" spans="2:13" s="2" customFormat="1" ht="12">
      <c r="B14" s="54" t="s">
        <v>
13</v>
      </c>
      <c r="C14" s="47">
        <v>
16923826</v>
      </c>
      <c r="D14" s="55">
        <v>
16641965</v>
      </c>
      <c r="E14" s="48">
        <f t="shared" si="0"/>
        <v>
281861</v>
      </c>
      <c r="F14" s="56">
        <f t="shared" si="1"/>
        <v>
8646</v>
      </c>
      <c r="G14" s="48">
        <f t="shared" si="2"/>
        <v>
273215</v>
      </c>
      <c r="H14" s="55">
        <v>
343595</v>
      </c>
      <c r="I14" s="51">
        <f t="shared" si="3"/>
        <v>
-70380</v>
      </c>
      <c r="J14" s="57">
        <f t="shared" si="4"/>
        <v>
-20.5</v>
      </c>
      <c r="K14" s="58" t="s">
        <v>
14</v>
      </c>
      <c r="L14" s="3">
        <f t="shared" si="5"/>
        <v>
5.10886E-4</v>
      </c>
    </row>
    <row r="15" spans="2:13" s="2" customFormat="1" ht="12">
      <c r="B15" s="54" t="s">
        <v>
15</v>
      </c>
      <c r="C15" s="47">
        <v>
31633175</v>
      </c>
      <c r="D15" s="55">
        <v>
39319590</v>
      </c>
      <c r="E15" s="48">
        <f t="shared" si="0"/>
        <v>
0</v>
      </c>
      <c r="F15" s="56">
        <f t="shared" si="1"/>
        <v>
0</v>
      </c>
      <c r="G15" s="48">
        <f t="shared" si="2"/>
        <v>
0</v>
      </c>
      <c r="H15" s="55">
        <v>
0</v>
      </c>
      <c r="I15" s="51">
        <f t="shared" si="3"/>
        <v>
0</v>
      </c>
      <c r="J15" s="57" t="str">
        <f t="shared" si="4"/>
        <v>
-</v>
      </c>
      <c r="K15" s="58" t="s">
        <v>
16</v>
      </c>
      <c r="L15" s="3">
        <f t="shared" si="5"/>
        <v>
5.10886E-4</v>
      </c>
    </row>
    <row r="16" spans="2:13" s="2" customFormat="1" ht="12">
      <c r="B16" s="54" t="s">
        <v>
17</v>
      </c>
      <c r="C16" s="47">
        <v>
61165170</v>
      </c>
      <c r="D16" s="55">
        <v>
59110605</v>
      </c>
      <c r="E16" s="48">
        <f t="shared" si="0"/>
        <v>
2054565</v>
      </c>
      <c r="F16" s="56">
        <f t="shared" si="1"/>
        <v>
31248</v>
      </c>
      <c r="G16" s="48">
        <f t="shared" si="2"/>
        <v>
2023317</v>
      </c>
      <c r="H16" s="55">
        <v>
2106539</v>
      </c>
      <c r="I16" s="51">
        <f t="shared" si="3"/>
        <v>
-83222</v>
      </c>
      <c r="J16" s="57">
        <f t="shared" si="4"/>
        <v>
-4</v>
      </c>
      <c r="K16" s="58" t="s">
        <v>
2</v>
      </c>
      <c r="L16" s="3">
        <f t="shared" si="5"/>
        <v>
5.10886E-4</v>
      </c>
    </row>
    <row r="17" spans="2:12" s="2" customFormat="1" ht="12">
      <c r="B17" s="54" t="s">
        <v>
18</v>
      </c>
      <c r="C17" s="47">
        <v>
17552674</v>
      </c>
      <c r="D17" s="55">
        <v>
17982950</v>
      </c>
      <c r="E17" s="48">
        <f t="shared" si="0"/>
        <v>
0</v>
      </c>
      <c r="F17" s="56">
        <f t="shared" si="1"/>
        <v>
0</v>
      </c>
      <c r="G17" s="48">
        <f t="shared" si="2"/>
        <v>
0</v>
      </c>
      <c r="H17" s="55">
        <v>
0</v>
      </c>
      <c r="I17" s="51">
        <f t="shared" si="3"/>
        <v>
0</v>
      </c>
      <c r="J17" s="57" t="str">
        <f t="shared" si="4"/>
        <v>
-</v>
      </c>
      <c r="K17" s="58" t="s">
        <v>
19</v>
      </c>
      <c r="L17" s="3">
        <f t="shared" si="5"/>
        <v>
5.10886E-4</v>
      </c>
    </row>
    <row r="18" spans="2:12" s="2" customFormat="1" ht="12">
      <c r="B18" s="54" t="s">
        <v>
20</v>
      </c>
      <c r="C18" s="47">
        <v>
27931764</v>
      </c>
      <c r="D18" s="55">
        <v>
26819132</v>
      </c>
      <c r="E18" s="48">
        <f t="shared" si="0"/>
        <v>
1112632</v>
      </c>
      <c r="F18" s="56">
        <f t="shared" si="1"/>
        <v>
14270</v>
      </c>
      <c r="G18" s="48">
        <f t="shared" si="2"/>
        <v>
1098362</v>
      </c>
      <c r="H18" s="55">
        <v>
721254</v>
      </c>
      <c r="I18" s="51">
        <f t="shared" si="3"/>
        <v>
377108</v>
      </c>
      <c r="J18" s="57">
        <f t="shared" si="4"/>
        <v>
52.3</v>
      </c>
      <c r="K18" s="58" t="s">
        <v>
21</v>
      </c>
      <c r="L18" s="3">
        <f t="shared" si="5"/>
        <v>
5.10886E-4</v>
      </c>
    </row>
    <row r="19" spans="2:12" s="2" customFormat="1" ht="12">
      <c r="B19" s="54" t="s">
        <v>
22</v>
      </c>
      <c r="C19" s="47">
        <v>
27073295</v>
      </c>
      <c r="D19" s="55">
        <v>
26018981</v>
      </c>
      <c r="E19" s="48">
        <f t="shared" si="0"/>
        <v>
1054314</v>
      </c>
      <c r="F19" s="56">
        <f t="shared" si="1"/>
        <v>
13831</v>
      </c>
      <c r="G19" s="48">
        <f t="shared" si="2"/>
        <v>
1040483</v>
      </c>
      <c r="H19" s="55">
        <v>
993407</v>
      </c>
      <c r="I19" s="51">
        <f t="shared" si="3"/>
        <v>
47076</v>
      </c>
      <c r="J19" s="57">
        <f t="shared" si="4"/>
        <v>
4.7</v>
      </c>
      <c r="K19" s="58" t="s">
        <v>
23</v>
      </c>
      <c r="L19" s="3">
        <f t="shared" si="5"/>
        <v>
5.10886E-4</v>
      </c>
    </row>
    <row r="20" spans="2:12" s="2" customFormat="1" ht="12">
      <c r="B20" s="54" t="s">
        <v>
24</v>
      </c>
      <c r="C20" s="47">
        <v>
22969048</v>
      </c>
      <c r="D20" s="55">
        <v>
18285857</v>
      </c>
      <c r="E20" s="48">
        <f t="shared" si="0"/>
        <v>
4683191</v>
      </c>
      <c r="F20" s="56">
        <f t="shared" si="1"/>
        <v>
11735</v>
      </c>
      <c r="G20" s="48">
        <f t="shared" si="2"/>
        <v>
4671456</v>
      </c>
      <c r="H20" s="55">
        <v>
4384766</v>
      </c>
      <c r="I20" s="51">
        <f t="shared" si="3"/>
        <v>
286690</v>
      </c>
      <c r="J20" s="57">
        <f t="shared" si="4"/>
        <v>
6.5</v>
      </c>
      <c r="K20" s="58" t="s">
        <v>
25</v>
      </c>
      <c r="L20" s="3">
        <f t="shared" si="5"/>
        <v>
5.10886E-4</v>
      </c>
    </row>
    <row r="21" spans="2:12" s="2" customFormat="1" ht="12">
      <c r="B21" s="54" t="s">
        <v>
26</v>
      </c>
      <c r="C21" s="47">
        <v>
18296010</v>
      </c>
      <c r="D21" s="55">
        <v>
19510872</v>
      </c>
      <c r="E21" s="48">
        <f t="shared" si="0"/>
        <v>
0</v>
      </c>
      <c r="F21" s="56">
        <f t="shared" si="1"/>
        <v>
0</v>
      </c>
      <c r="G21" s="48">
        <f t="shared" si="2"/>
        <v>
0</v>
      </c>
      <c r="H21" s="55">
        <v>
0</v>
      </c>
      <c r="I21" s="51">
        <f t="shared" si="3"/>
        <v>
0</v>
      </c>
      <c r="J21" s="57" t="str">
        <f t="shared" si="4"/>
        <v>
-</v>
      </c>
      <c r="K21" s="58" t="s">
        <v>
27</v>
      </c>
      <c r="L21" s="3">
        <f t="shared" si="5"/>
        <v>
5.10886E-4</v>
      </c>
    </row>
    <row r="22" spans="2:12" s="2" customFormat="1" ht="12">
      <c r="B22" s="54" t="s">
        <v>
28</v>
      </c>
      <c r="C22" s="47">
        <v>
12169989</v>
      </c>
      <c r="D22" s="55">
        <v>
12194993</v>
      </c>
      <c r="E22" s="48">
        <f t="shared" si="0"/>
        <v>
0</v>
      </c>
      <c r="F22" s="56">
        <f t="shared" si="1"/>
        <v>
0</v>
      </c>
      <c r="G22" s="48">
        <f t="shared" si="2"/>
        <v>
0</v>
      </c>
      <c r="H22" s="55">
        <v>
0</v>
      </c>
      <c r="I22" s="51">
        <f t="shared" si="3"/>
        <v>
0</v>
      </c>
      <c r="J22" s="57" t="str">
        <f t="shared" si="4"/>
        <v>
-</v>
      </c>
      <c r="K22" s="58" t="s">
        <v>
29</v>
      </c>
      <c r="L22" s="3">
        <f t="shared" si="5"/>
        <v>
5.10886E-4</v>
      </c>
    </row>
    <row r="23" spans="2:12" s="2" customFormat="1" ht="12">
      <c r="B23" s="54" t="s">
        <v>
30</v>
      </c>
      <c r="C23" s="47">
        <v>
9225882</v>
      </c>
      <c r="D23" s="55">
        <v>
7040581</v>
      </c>
      <c r="E23" s="48">
        <f t="shared" si="0"/>
        <v>
2185301</v>
      </c>
      <c r="F23" s="56">
        <f t="shared" si="1"/>
        <v>
4713</v>
      </c>
      <c r="G23" s="48">
        <f t="shared" si="2"/>
        <v>
2180588</v>
      </c>
      <c r="H23" s="55">
        <v>
2130914</v>
      </c>
      <c r="I23" s="51">
        <f t="shared" si="3"/>
        <v>
49674</v>
      </c>
      <c r="J23" s="57">
        <f t="shared" si="4"/>
        <v>
2.2999999999999998</v>
      </c>
      <c r="K23" s="58" t="s">
        <v>
31</v>
      </c>
      <c r="L23" s="3">
        <f t="shared" si="5"/>
        <v>
5.10886E-4</v>
      </c>
    </row>
    <row r="24" spans="2:12" s="2" customFormat="1" ht="12">
      <c r="B24" s="54" t="s">
        <v>
32</v>
      </c>
      <c r="C24" s="47">
        <v>
12364031</v>
      </c>
      <c r="D24" s="55">
        <v>
10995660</v>
      </c>
      <c r="E24" s="48">
        <f t="shared" si="0"/>
        <v>
1368371</v>
      </c>
      <c r="F24" s="56">
        <f t="shared" si="1"/>
        <v>
6317</v>
      </c>
      <c r="G24" s="48">
        <f t="shared" si="2"/>
        <v>
1362054</v>
      </c>
      <c r="H24" s="55">
        <v>
1137729</v>
      </c>
      <c r="I24" s="51">
        <f t="shared" si="3"/>
        <v>
224325</v>
      </c>
      <c r="J24" s="57">
        <f t="shared" si="4"/>
        <v>
19.7</v>
      </c>
      <c r="K24" s="58" t="s">
        <v>
33</v>
      </c>
      <c r="L24" s="3">
        <f t="shared" si="5"/>
        <v>
5.10886E-4</v>
      </c>
    </row>
    <row r="25" spans="2:12" s="2" customFormat="1" ht="12">
      <c r="B25" s="54" t="s">
        <v>
34</v>
      </c>
      <c r="C25" s="47">
        <v>
13146836</v>
      </c>
      <c r="D25" s="55">
        <v>
10985929</v>
      </c>
      <c r="E25" s="48">
        <f t="shared" si="0"/>
        <v>
2160907</v>
      </c>
      <c r="F25" s="56">
        <f t="shared" si="1"/>
        <v>
6717</v>
      </c>
      <c r="G25" s="48">
        <f t="shared" si="2"/>
        <v>
2154190</v>
      </c>
      <c r="H25" s="55">
        <v>
2008994</v>
      </c>
      <c r="I25" s="51">
        <f t="shared" si="3"/>
        <v>
145196</v>
      </c>
      <c r="J25" s="57">
        <f t="shared" si="4"/>
        <v>
7.2</v>
      </c>
      <c r="K25" s="58" t="s">
        <v>
81</v>
      </c>
      <c r="L25" s="3">
        <f t="shared" si="5"/>
        <v>
5.10886E-4</v>
      </c>
    </row>
    <row r="26" spans="2:12" s="2" customFormat="1" ht="12">
      <c r="B26" s="54" t="s">
        <v>
35</v>
      </c>
      <c r="C26" s="47">
        <v>
12486506</v>
      </c>
      <c r="D26" s="55">
        <v>
8652393</v>
      </c>
      <c r="E26" s="48">
        <f t="shared" si="0"/>
        <v>
3834113</v>
      </c>
      <c r="F26" s="56">
        <f t="shared" si="1"/>
        <v>
6379</v>
      </c>
      <c r="G26" s="48">
        <f t="shared" si="2"/>
        <v>
3827734</v>
      </c>
      <c r="H26" s="55">
        <v>
3928663</v>
      </c>
      <c r="I26" s="51">
        <f t="shared" si="3"/>
        <v>
-100929</v>
      </c>
      <c r="J26" s="57">
        <f t="shared" si="4"/>
        <v>
-2.6</v>
      </c>
      <c r="K26" s="58" t="s">
        <v>
36</v>
      </c>
      <c r="L26" s="3">
        <f t="shared" si="5"/>
        <v>
5.10886E-4</v>
      </c>
    </row>
    <row r="27" spans="2:12" s="2" customFormat="1" ht="12">
      <c r="B27" s="54" t="s">
        <v>
37</v>
      </c>
      <c r="C27" s="47">
        <v>
17684390</v>
      </c>
      <c r="D27" s="55">
        <v>
14819734</v>
      </c>
      <c r="E27" s="48">
        <f t="shared" si="0"/>
        <v>
2864656</v>
      </c>
      <c r="F27" s="56">
        <f t="shared" si="1"/>
        <v>
9035</v>
      </c>
      <c r="G27" s="48">
        <f t="shared" si="2"/>
        <v>
2855621</v>
      </c>
      <c r="H27" s="55">
        <v>
2851783</v>
      </c>
      <c r="I27" s="51">
        <f t="shared" si="3"/>
        <v>
3838</v>
      </c>
      <c r="J27" s="57">
        <f t="shared" si="4"/>
        <v>
0.1</v>
      </c>
      <c r="K27" s="58" t="s">
        <v>
38</v>
      </c>
      <c r="L27" s="3">
        <f t="shared" si="5"/>
        <v>
5.10886E-4</v>
      </c>
    </row>
    <row r="28" spans="2:12" s="2" customFormat="1" ht="12">
      <c r="B28" s="54" t="s">
        <v>
39</v>
      </c>
      <c r="C28" s="47">
        <v>
10928493</v>
      </c>
      <c r="D28" s="55">
        <v>
9001008</v>
      </c>
      <c r="E28" s="48">
        <f t="shared" si="0"/>
        <v>
1927485</v>
      </c>
      <c r="F28" s="56">
        <f t="shared" si="1"/>
        <v>
5583</v>
      </c>
      <c r="G28" s="48">
        <f t="shared" si="2"/>
        <v>
1921902</v>
      </c>
      <c r="H28" s="55">
        <v>
1929854</v>
      </c>
      <c r="I28" s="51">
        <f t="shared" si="3"/>
        <v>
-7952</v>
      </c>
      <c r="J28" s="57">
        <f t="shared" si="4"/>
        <v>
-0.4</v>
      </c>
      <c r="K28" s="58" t="s">
        <v>
40</v>
      </c>
      <c r="L28" s="3">
        <f t="shared" si="5"/>
        <v>
5.10886E-4</v>
      </c>
    </row>
    <row r="29" spans="2:12" s="2" customFormat="1" ht="12">
      <c r="B29" s="54" t="s">
        <v>
41</v>
      </c>
      <c r="C29" s="47">
        <v>
21135012</v>
      </c>
      <c r="D29" s="55">
        <v>
24145297</v>
      </c>
      <c r="E29" s="48">
        <f t="shared" si="0"/>
        <v>
0</v>
      </c>
      <c r="F29" s="56">
        <f t="shared" si="1"/>
        <v>
0</v>
      </c>
      <c r="G29" s="48">
        <f t="shared" si="2"/>
        <v>
0</v>
      </c>
      <c r="H29" s="55">
        <v>
0</v>
      </c>
      <c r="I29" s="51">
        <f t="shared" si="3"/>
        <v>
0</v>
      </c>
      <c r="J29" s="57" t="str">
        <f t="shared" si="4"/>
        <v>
-</v>
      </c>
      <c r="K29" s="58" t="s">
        <v>
42</v>
      </c>
      <c r="L29" s="3">
        <f t="shared" si="5"/>
        <v>
5.10886E-4</v>
      </c>
    </row>
    <row r="30" spans="2:12" s="2" customFormat="1" ht="12">
      <c r="B30" s="54" t="s">
        <v>
43</v>
      </c>
      <c r="C30" s="47">
        <v>
13803000</v>
      </c>
      <c r="D30" s="55">
        <v>
13166426</v>
      </c>
      <c r="E30" s="48">
        <f t="shared" si="0"/>
        <v>
636574</v>
      </c>
      <c r="F30" s="56">
        <f t="shared" si="1"/>
        <v>
7052</v>
      </c>
      <c r="G30" s="48">
        <f t="shared" si="2"/>
        <v>
629522</v>
      </c>
      <c r="H30" s="55">
        <v>
561653</v>
      </c>
      <c r="I30" s="51">
        <f t="shared" si="3"/>
        <v>
67869</v>
      </c>
      <c r="J30" s="57">
        <f t="shared" si="4"/>
        <v>
12.1</v>
      </c>
      <c r="K30" s="58" t="s">
        <v>
44</v>
      </c>
      <c r="L30" s="3">
        <f t="shared" si="5"/>
        <v>
5.10886E-4</v>
      </c>
    </row>
    <row r="31" spans="2:12" s="2" customFormat="1" ht="12">
      <c r="B31" s="54" t="s">
        <v>
45</v>
      </c>
      <c r="C31" s="47">
        <v>
8833897</v>
      </c>
      <c r="D31" s="55">
        <v>
8653291</v>
      </c>
      <c r="E31" s="48">
        <f t="shared" si="0"/>
        <v>
180606</v>
      </c>
      <c r="F31" s="56">
        <f t="shared" si="1"/>
        <v>
4513</v>
      </c>
      <c r="G31" s="48">
        <f t="shared" si="2"/>
        <v>
176093</v>
      </c>
      <c r="H31" s="55">
        <v>
133379</v>
      </c>
      <c r="I31" s="51">
        <f t="shared" si="3"/>
        <v>
42714</v>
      </c>
      <c r="J31" s="57">
        <f t="shared" si="4"/>
        <v>
32</v>
      </c>
      <c r="K31" s="58" t="s">
        <v>
46</v>
      </c>
      <c r="L31" s="3">
        <f t="shared" si="5"/>
        <v>
5.10886E-4</v>
      </c>
    </row>
    <row r="32" spans="2:12" s="2" customFormat="1" ht="12">
      <c r="B32" s="59" t="s">
        <v>
47</v>
      </c>
      <c r="C32" s="47">
        <v>
13438565</v>
      </c>
      <c r="D32" s="60">
        <v>
9658799</v>
      </c>
      <c r="E32" s="48">
        <f t="shared" si="0"/>
        <v>
3779766</v>
      </c>
      <c r="F32" s="56">
        <f t="shared" si="1"/>
        <v>
6866</v>
      </c>
      <c r="G32" s="48">
        <f t="shared" si="2"/>
        <v>
3772900</v>
      </c>
      <c r="H32" s="60">
        <v>
3736607</v>
      </c>
      <c r="I32" s="51">
        <f t="shared" si="3"/>
        <v>
36293</v>
      </c>
      <c r="J32" s="57">
        <f t="shared" si="4"/>
        <v>
1</v>
      </c>
      <c r="K32" s="61" t="s">
        <v>
48</v>
      </c>
      <c r="L32" s="3">
        <f t="shared" si="5"/>
        <v>
5.10886E-4</v>
      </c>
    </row>
    <row r="33" spans="2:12" s="2" customFormat="1" ht="12">
      <c r="B33" s="62" t="s">
        <v>
49</v>
      </c>
      <c r="C33" s="47">
        <v>
30138455</v>
      </c>
      <c r="D33" s="63">
        <v>
27509582</v>
      </c>
      <c r="E33" s="48">
        <f t="shared" si="0"/>
        <v>
2628873</v>
      </c>
      <c r="F33" s="64">
        <f t="shared" si="1"/>
        <v>
15397</v>
      </c>
      <c r="G33" s="48">
        <f t="shared" si="2"/>
        <v>
2613476</v>
      </c>
      <c r="H33" s="60">
        <v>
2710179</v>
      </c>
      <c r="I33" s="51">
        <f t="shared" si="3"/>
        <v>
-96703</v>
      </c>
      <c r="J33" s="57">
        <f t="shared" si="4"/>
        <v>
-3.6</v>
      </c>
      <c r="K33" s="65" t="s">
        <v>
50</v>
      </c>
      <c r="L33" s="3">
        <f t="shared" si="5"/>
        <v>
5.10886E-4</v>
      </c>
    </row>
    <row r="34" spans="2:12" s="4" customFormat="1" ht="12">
      <c r="B34" s="66" t="s">
        <v>
80</v>
      </c>
      <c r="C34" s="67">
        <f t="shared" ref="C34:I34" si="6">
SUM(C8:C33)</f>
        <v>
614257145</v>
      </c>
      <c r="D34" s="67">
        <f>
SUM(D8:D33)</f>
        <v>
615649241</v>
      </c>
      <c r="E34" s="67">
        <f t="shared" si="6"/>
        <v>
38910494</v>
      </c>
      <c r="F34" s="68">
        <f t="shared" si="6"/>
        <v>
205284</v>
      </c>
      <c r="G34" s="67">
        <f t="shared" si="6"/>
        <v>
38705210</v>
      </c>
      <c r="H34" s="67">
        <f t="shared" si="6"/>
        <v>
37894192</v>
      </c>
      <c r="I34" s="69">
        <f t="shared" si="6"/>
        <v>
811018</v>
      </c>
      <c r="J34" s="44">
        <f t="shared" si="4"/>
        <v>
2.1</v>
      </c>
      <c r="K34" s="70"/>
      <c r="L34" s="3"/>
    </row>
    <row r="35" spans="2:12" s="2" customFormat="1" ht="12">
      <c r="B35" s="71" t="s">
        <v>
51</v>
      </c>
      <c r="C35" s="47">
        <v>
5538901</v>
      </c>
      <c r="D35" s="47">
        <v>
5555452</v>
      </c>
      <c r="E35" s="48">
        <f>
IF(C35&gt;D35,C35-D35,0)</f>
        <v>
0</v>
      </c>
      <c r="F35" s="48">
        <f>
IF(E35=0,0,ROUND(C35*L35,0))</f>
        <v>
0</v>
      </c>
      <c r="G35" s="48">
        <f>
E35-F35</f>
        <v>
0</v>
      </c>
      <c r="H35" s="60">
        <v>
0</v>
      </c>
      <c r="I35" s="51">
        <f>
G35-H35</f>
        <v>
0</v>
      </c>
      <c r="J35" s="57" t="str">
        <f t="shared" si="4"/>
        <v>
-</v>
      </c>
      <c r="K35" s="72" t="s">
        <v>
52</v>
      </c>
      <c r="L35" s="3">
        <f>
$L$7</f>
        <v>
5.10886E-4</v>
      </c>
    </row>
    <row r="36" spans="2:12" s="2" customFormat="1" ht="12">
      <c r="B36" s="54" t="s">
        <v>
53</v>
      </c>
      <c r="C36" s="47">
        <v>
3509371</v>
      </c>
      <c r="D36" s="47">
        <v>
2510165</v>
      </c>
      <c r="E36" s="48">
        <f>
IF(C36&gt;D36,C36-D36,0)</f>
        <v>
999206</v>
      </c>
      <c r="F36" s="48">
        <f>
IF(E36=0,0,ROUND(C36*L36,0))</f>
        <v>
1793</v>
      </c>
      <c r="G36" s="48">
        <f>
E36-F36</f>
        <v>
997413</v>
      </c>
      <c r="H36" s="55">
        <v>
1084726</v>
      </c>
      <c r="I36" s="51">
        <f>
G36-H36</f>
        <v>
-87313</v>
      </c>
      <c r="J36" s="57">
        <f t="shared" si="4"/>
        <v>
-8</v>
      </c>
      <c r="K36" s="58" t="s">
        <v>
23</v>
      </c>
      <c r="L36" s="3">
        <f>
$L$7</f>
        <v>
5.10886E-4</v>
      </c>
    </row>
    <row r="37" spans="2:12" s="2" customFormat="1" ht="12">
      <c r="B37" s="54" t="s">
        <v>
54</v>
      </c>
      <c r="C37" s="47">
        <v>
1398532</v>
      </c>
      <c r="D37" s="47">
        <v>
240329</v>
      </c>
      <c r="E37" s="48">
        <f>
IF(C37&gt;D37,C37-D37,0)</f>
        <v>
1158203</v>
      </c>
      <c r="F37" s="48">
        <f>
IF(E37=0,0,ROUND(C37*L37,0))</f>
        <v>
714</v>
      </c>
      <c r="G37" s="48">
        <f>
E37-F37</f>
        <v>
1157489</v>
      </c>
      <c r="H37" s="55">
        <v>
1096919</v>
      </c>
      <c r="I37" s="51">
        <f>
G37-H37</f>
        <v>
60570</v>
      </c>
      <c r="J37" s="57">
        <f t="shared" si="4"/>
        <v>
5.5</v>
      </c>
      <c r="K37" s="58" t="s">
        <v>
55</v>
      </c>
      <c r="L37" s="3">
        <f>
$L$7</f>
        <v>
5.10886E-4</v>
      </c>
    </row>
    <row r="38" spans="2:12" s="2" customFormat="1" ht="12">
      <c r="B38" s="62" t="s">
        <v>
56</v>
      </c>
      <c r="C38" s="47">
        <v>
2447956</v>
      </c>
      <c r="D38" s="47">
        <v>
691509</v>
      </c>
      <c r="E38" s="48">
        <f>
IF(C38&gt;D38,C38-D38,0)</f>
        <v>
1756447</v>
      </c>
      <c r="F38" s="48">
        <f>
IF(E38=0,0,ROUND(C38*L38,0))</f>
        <v>
1251</v>
      </c>
      <c r="G38" s="48">
        <f>
E38-F38</f>
        <v>
1755196</v>
      </c>
      <c r="H38" s="63">
        <v>
1643858</v>
      </c>
      <c r="I38" s="51">
        <f>
G38-H38</f>
        <v>
111338</v>
      </c>
      <c r="J38" s="57">
        <f t="shared" si="4"/>
        <v>
6.8</v>
      </c>
      <c r="K38" s="65" t="s">
        <v>
57</v>
      </c>
      <c r="L38" s="3">
        <f>
$L$7</f>
        <v>
5.10886E-4</v>
      </c>
    </row>
    <row r="39" spans="2:12" s="4" customFormat="1" ht="12">
      <c r="B39" s="66" t="s">
        <v>
79</v>
      </c>
      <c r="C39" s="67">
        <f t="shared" ref="C39:I39" si="7">
SUM(C35:C38)</f>
        <v>
12894760</v>
      </c>
      <c r="D39" s="67">
        <f t="shared" si="7"/>
        <v>
8997455</v>
      </c>
      <c r="E39" s="67">
        <f t="shared" si="7"/>
        <v>
3913856</v>
      </c>
      <c r="F39" s="67">
        <f t="shared" si="7"/>
        <v>
3758</v>
      </c>
      <c r="G39" s="67">
        <f t="shared" si="7"/>
        <v>
3910098</v>
      </c>
      <c r="H39" s="67">
        <f t="shared" si="7"/>
        <v>
3825503</v>
      </c>
      <c r="I39" s="69">
        <f t="shared" si="7"/>
        <v>
84595</v>
      </c>
      <c r="J39" s="44">
        <f t="shared" si="4"/>
        <v>
2.2000000000000002</v>
      </c>
      <c r="K39" s="70"/>
      <c r="L39" s="3"/>
    </row>
    <row r="40" spans="2:12" s="2" customFormat="1" ht="12">
      <c r="B40" s="71" t="s">
        <v>
58</v>
      </c>
      <c r="C40" s="47">
        <v>
3110036</v>
      </c>
      <c r="D40" s="47">
        <v>
959498</v>
      </c>
      <c r="E40" s="48">
        <f t="shared" ref="E40:E48" si="8">
IF(C40&gt;D40,C40-D40,0)</f>
        <v>
2150538</v>
      </c>
      <c r="F40" s="48">
        <f t="shared" ref="F40:F48" si="9">
IF(E40=0,0,ROUND(C40*L40,0))</f>
        <v>
1589</v>
      </c>
      <c r="G40" s="48">
        <f t="shared" ref="G40:G48" si="10">
E40-F40</f>
        <v>
2148949</v>
      </c>
      <c r="H40" s="60">
        <v>
2009950</v>
      </c>
      <c r="I40" s="51">
        <f t="shared" ref="I40:I48" si="11">
G40-H40</f>
        <v>
138999</v>
      </c>
      <c r="J40" s="57">
        <f t="shared" si="4"/>
        <v>
6.9</v>
      </c>
      <c r="K40" s="72" t="s">
        <v>
59</v>
      </c>
      <c r="L40" s="3">
        <f t="shared" ref="L40:L48" si="12">
$L$7</f>
        <v>
5.10886E-4</v>
      </c>
    </row>
    <row r="41" spans="2:12" s="2" customFormat="1" ht="12">
      <c r="B41" s="54" t="s">
        <v>
60</v>
      </c>
      <c r="C41" s="47">
        <v>
344340</v>
      </c>
      <c r="D41" s="47">
        <v>
48910</v>
      </c>
      <c r="E41" s="48">
        <f t="shared" si="8"/>
        <v>
295430</v>
      </c>
      <c r="F41" s="48">
        <f t="shared" si="9"/>
        <v>
176</v>
      </c>
      <c r="G41" s="48">
        <f t="shared" si="10"/>
        <v>
295254</v>
      </c>
      <c r="H41" s="55">
        <v>
270946</v>
      </c>
      <c r="I41" s="51">
        <f t="shared" si="11"/>
        <v>
24308</v>
      </c>
      <c r="J41" s="57">
        <f t="shared" si="4"/>
        <v>
9</v>
      </c>
      <c r="K41" s="58" t="s">
        <v>
61</v>
      </c>
      <c r="L41" s="3">
        <f t="shared" si="12"/>
        <v>
5.10886E-4</v>
      </c>
    </row>
    <row r="42" spans="2:12" s="2" customFormat="1" ht="12">
      <c r="B42" s="54" t="s">
        <v>
62</v>
      </c>
      <c r="C42" s="47">
        <v>
1633061</v>
      </c>
      <c r="D42" s="47">
        <v>
335765</v>
      </c>
      <c r="E42" s="48">
        <f t="shared" si="8"/>
        <v>
1297296</v>
      </c>
      <c r="F42" s="48">
        <f t="shared" si="9"/>
        <v>
834</v>
      </c>
      <c r="G42" s="48">
        <f t="shared" si="10"/>
        <v>
1296462</v>
      </c>
      <c r="H42" s="55">
        <v>
1207177</v>
      </c>
      <c r="I42" s="51">
        <f t="shared" si="11"/>
        <v>
89285</v>
      </c>
      <c r="J42" s="57">
        <f t="shared" si="4"/>
        <v>
7.4</v>
      </c>
      <c r="K42" s="58" t="s">
        <v>
63</v>
      </c>
      <c r="L42" s="3">
        <f t="shared" si="12"/>
        <v>
5.10886E-4</v>
      </c>
    </row>
    <row r="43" spans="2:12" s="2" customFormat="1" ht="12">
      <c r="B43" s="54" t="s">
        <v>
64</v>
      </c>
      <c r="C43" s="47">
        <v>
1100814</v>
      </c>
      <c r="D43" s="47">
        <v>
236252</v>
      </c>
      <c r="E43" s="48">
        <f t="shared" si="8"/>
        <v>
864562</v>
      </c>
      <c r="F43" s="48">
        <f t="shared" si="9"/>
        <v>
562</v>
      </c>
      <c r="G43" s="48">
        <f t="shared" si="10"/>
        <v>
864000</v>
      </c>
      <c r="H43" s="55">
        <v>
799818</v>
      </c>
      <c r="I43" s="51">
        <f t="shared" si="11"/>
        <v>
64182</v>
      </c>
      <c r="J43" s="57">
        <f t="shared" si="4"/>
        <v>
8</v>
      </c>
      <c r="K43" s="58" t="s">
        <v>
65</v>
      </c>
      <c r="L43" s="3">
        <f t="shared" si="12"/>
        <v>
5.10886E-4</v>
      </c>
    </row>
    <row r="44" spans="2:12" s="2" customFormat="1" ht="12">
      <c r="B44" s="54" t="s">
        <v>
66</v>
      </c>
      <c r="C44" s="47">
        <v>
1569031</v>
      </c>
      <c r="D44" s="47">
        <v>
346324</v>
      </c>
      <c r="E44" s="48">
        <f t="shared" si="8"/>
        <v>
1222707</v>
      </c>
      <c r="F44" s="48">
        <f t="shared" si="9"/>
        <v>
802</v>
      </c>
      <c r="G44" s="48">
        <f t="shared" si="10"/>
        <v>
1221905</v>
      </c>
      <c r="H44" s="55">
        <v>
1088340</v>
      </c>
      <c r="I44" s="51">
        <f t="shared" si="11"/>
        <v>
133565</v>
      </c>
      <c r="J44" s="57">
        <f t="shared" si="4"/>
        <v>
12.3</v>
      </c>
      <c r="K44" s="58" t="s">
        <v>
8</v>
      </c>
      <c r="L44" s="3">
        <f t="shared" si="12"/>
        <v>
5.10886E-4</v>
      </c>
    </row>
    <row r="45" spans="2:12" s="2" customFormat="1" ht="12">
      <c r="B45" s="54" t="s">
        <v>
67</v>
      </c>
      <c r="C45" s="47">
        <v>
362627</v>
      </c>
      <c r="D45" s="47">
        <v>
43474</v>
      </c>
      <c r="E45" s="48">
        <f t="shared" si="8"/>
        <v>
319153</v>
      </c>
      <c r="F45" s="48">
        <f t="shared" si="9"/>
        <v>
185</v>
      </c>
      <c r="G45" s="48">
        <f t="shared" si="10"/>
        <v>
318968</v>
      </c>
      <c r="H45" s="55">
        <v>
295804</v>
      </c>
      <c r="I45" s="51">
        <f t="shared" si="11"/>
        <v>
23164</v>
      </c>
      <c r="J45" s="57">
        <f t="shared" si="4"/>
        <v>
7.8</v>
      </c>
      <c r="K45" s="58" t="s">
        <v>
68</v>
      </c>
      <c r="L45" s="3">
        <f t="shared" si="12"/>
        <v>
5.10886E-4</v>
      </c>
    </row>
    <row r="46" spans="2:12" s="2" customFormat="1" ht="12">
      <c r="B46" s="54" t="s">
        <v>
69</v>
      </c>
      <c r="C46" s="47">
        <v>
3350050</v>
      </c>
      <c r="D46" s="47">
        <v>
969604</v>
      </c>
      <c r="E46" s="48">
        <f t="shared" si="8"/>
        <v>
2380446</v>
      </c>
      <c r="F46" s="48">
        <f t="shared" si="9"/>
        <v>
1711</v>
      </c>
      <c r="G46" s="48">
        <f t="shared" si="10"/>
        <v>
2378735</v>
      </c>
      <c r="H46" s="55">
        <v>
2227219</v>
      </c>
      <c r="I46" s="51">
        <f t="shared" si="11"/>
        <v>
151516</v>
      </c>
      <c r="J46" s="57">
        <f t="shared" si="4"/>
        <v>
6.8</v>
      </c>
      <c r="K46" s="58" t="s">
        <v>
70</v>
      </c>
      <c r="L46" s="3">
        <f t="shared" si="12"/>
        <v>
5.10886E-4</v>
      </c>
    </row>
    <row r="47" spans="2:12" s="2" customFormat="1" ht="12">
      <c r="B47" s="54" t="s">
        <v>
75</v>
      </c>
      <c r="C47" s="47">
        <v>
238392</v>
      </c>
      <c r="D47" s="47">
        <v>
40728</v>
      </c>
      <c r="E47" s="48">
        <f t="shared" si="8"/>
        <v>
197664</v>
      </c>
      <c r="F47" s="48">
        <f t="shared" si="9"/>
        <v>
122</v>
      </c>
      <c r="G47" s="48">
        <f t="shared" si="10"/>
        <v>
197542</v>
      </c>
      <c r="H47" s="55">
        <v>
182930</v>
      </c>
      <c r="I47" s="51">
        <f t="shared" si="11"/>
        <v>
14612</v>
      </c>
      <c r="J47" s="57">
        <f t="shared" si="4"/>
        <v>
8</v>
      </c>
      <c r="K47" s="58" t="s">
        <v>
10</v>
      </c>
      <c r="L47" s="3">
        <f t="shared" si="12"/>
        <v>
5.10886E-4</v>
      </c>
    </row>
    <row r="48" spans="2:12" s="2" customFormat="1" ht="12">
      <c r="B48" s="62" t="s">
        <v>
71</v>
      </c>
      <c r="C48" s="47">
        <v>
1733526</v>
      </c>
      <c r="D48" s="47">
        <v>
462322</v>
      </c>
      <c r="E48" s="48">
        <f t="shared" si="8"/>
        <v>
1271204</v>
      </c>
      <c r="F48" s="48">
        <f t="shared" si="9"/>
        <v>
886</v>
      </c>
      <c r="G48" s="48">
        <f t="shared" si="10"/>
        <v>
1270318</v>
      </c>
      <c r="H48" s="63">
        <v>
1265211</v>
      </c>
      <c r="I48" s="51">
        <f t="shared" si="11"/>
        <v>
5107</v>
      </c>
      <c r="J48" s="57">
        <f t="shared" si="4"/>
        <v>
0.4</v>
      </c>
      <c r="K48" s="65" t="s">
        <v>
72</v>
      </c>
      <c r="L48" s="3">
        <f t="shared" si="12"/>
        <v>
5.10886E-4</v>
      </c>
    </row>
    <row r="49" spans="2:12" s="4" customFormat="1" ht="12">
      <c r="B49" s="66" t="s">
        <v>
78</v>
      </c>
      <c r="C49" s="67">
        <f t="shared" ref="C49:I49" si="13">
SUM(C40:C48)</f>
        <v>
13441877</v>
      </c>
      <c r="D49" s="67">
        <f t="shared" si="13"/>
        <v>
3442877</v>
      </c>
      <c r="E49" s="67">
        <f t="shared" si="13"/>
        <v>
9999000</v>
      </c>
      <c r="F49" s="67">
        <f t="shared" si="13"/>
        <v>
6867</v>
      </c>
      <c r="G49" s="67">
        <f t="shared" si="13"/>
        <v>
9992133</v>
      </c>
      <c r="H49" s="67">
        <f t="shared" si="13"/>
        <v>
9347395</v>
      </c>
      <c r="I49" s="69">
        <f t="shared" si="13"/>
        <v>
644738</v>
      </c>
      <c r="J49" s="44">
        <f t="shared" si="4"/>
        <v>
6.9</v>
      </c>
      <c r="K49" s="70"/>
    </row>
    <row r="50" spans="2:12" s="4" customFormat="1" ht="12">
      <c r="B50" s="66" t="s">
        <v>
1</v>
      </c>
      <c r="C50" s="67">
        <f t="shared" ref="C50:I50" si="14">
C39+C49</f>
        <v>
26336637</v>
      </c>
      <c r="D50" s="67">
        <f t="shared" si="14"/>
        <v>
12440332</v>
      </c>
      <c r="E50" s="67">
        <f t="shared" si="14"/>
        <v>
13912856</v>
      </c>
      <c r="F50" s="67">
        <f t="shared" si="14"/>
        <v>
10625</v>
      </c>
      <c r="G50" s="67">
        <f t="shared" si="14"/>
        <v>
13902231</v>
      </c>
      <c r="H50" s="67">
        <f t="shared" si="14"/>
        <v>
13172898</v>
      </c>
      <c r="I50" s="69">
        <f t="shared" si="14"/>
        <v>
729333</v>
      </c>
      <c r="J50" s="44">
        <f t="shared" si="4"/>
        <v>
5.5</v>
      </c>
      <c r="K50" s="70"/>
    </row>
    <row r="51" spans="2:12" s="4" customFormat="1" ht="12">
      <c r="B51" s="66" t="s">
        <v>
0</v>
      </c>
      <c r="C51" s="67">
        <f t="shared" ref="C51:I51" si="15">
C34+C50</f>
        <v>
640593782</v>
      </c>
      <c r="D51" s="67">
        <f t="shared" si="15"/>
        <v>
628089573</v>
      </c>
      <c r="E51" s="67">
        <f t="shared" si="15"/>
        <v>
52823350</v>
      </c>
      <c r="F51" s="67">
        <f t="shared" si="15"/>
        <v>
215909</v>
      </c>
      <c r="G51" s="67">
        <f t="shared" si="15"/>
        <v>
52607441</v>
      </c>
      <c r="H51" s="67">
        <f t="shared" si="15"/>
        <v>
51067090</v>
      </c>
      <c r="I51" s="69">
        <f t="shared" si="15"/>
        <v>
1540351</v>
      </c>
      <c r="J51" s="44">
        <f t="shared" si="4"/>
        <v>
3</v>
      </c>
      <c r="K51" s="70"/>
    </row>
    <row r="52" spans="2:12" s="4" customFormat="1" ht="12.75" thickBot="1">
      <c r="B52" s="73" t="s">
        <v>
77</v>
      </c>
      <c r="C52" s="74">
        <f t="shared" ref="C52:I52" si="16">
C7+C51</f>
        <v>
2253492759</v>
      </c>
      <c r="D52" s="74">
        <f t="shared" si="16"/>
        <v>
3196842824</v>
      </c>
      <c r="E52" s="74">
        <f t="shared" si="16"/>
        <v>
52823350</v>
      </c>
      <c r="F52" s="74">
        <f t="shared" si="16"/>
        <v>
215909</v>
      </c>
      <c r="G52" s="74">
        <f t="shared" si="16"/>
        <v>
52607441</v>
      </c>
      <c r="H52" s="74">
        <f t="shared" si="16"/>
        <v>
51067090</v>
      </c>
      <c r="I52" s="75">
        <f t="shared" si="16"/>
        <v>
1540351</v>
      </c>
      <c r="J52" s="76">
        <f t="shared" si="4"/>
        <v>
3</v>
      </c>
      <c r="K52" s="77"/>
    </row>
    <row r="53" spans="2:12" s="2" customFormat="1" ht="12">
      <c r="B53" s="2" t="s">
        <v>
76</v>
      </c>
      <c r="J53" s="78"/>
      <c r="L53" s="3"/>
    </row>
    <row r="54" spans="2:12" s="2" customFormat="1" ht="12">
      <c r="B54" s="2" t="s">
        <v>
108</v>
      </c>
      <c r="J54" s="78"/>
      <c r="L54" s="3"/>
    </row>
  </sheetData>
  <mergeCells count="1">
    <mergeCell ref="H3:J3"/>
  </mergeCells>
  <phoneticPr fontId="2"/>
  <printOptions horizontalCentered="1"/>
  <pageMargins left="0.43307086614173229" right="0.23622047244094491" top="0.47244094488188981" bottom="0.19685039370078741" header="0.31496062992125984" footer="0.19685039370078741"/>
  <headerFooter alignWithMargins="0"/>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2021-11-08T06:27:20Z</dcterms:modified>
</cp:coreProperties>
</file>