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1\材料＿02財政\excel02財政\"/>
    </mc:Choice>
  </mc:AlternateContent>
  <xr:revisionPtr revIDLastSave="0" documentId="13_ncr:1_{0FC67838-ECD7-48A3-B730-D44C975D4D6B}" xr6:coauthVersionLast="47" xr6:coauthVersionMax="47" xr10:uidLastSave="{00000000-0000-0000-0000-000000000000}"/>
  <bookViews>
    <workbookView xWindow="-120" yWindow="-120" windowWidth="24240" windowHeight="17640" tabRatio="840" xr2:uid="{00000000-000D-0000-FFFF-FFFF00000000}"/>
  </bookViews>
  <sheets>
    <sheet name="●(5)ｱ" sheetId="21" r:id="rId1"/>
    <sheet name="●(5)ｲ" sheetId="22" r:id="rId2"/>
    <sheet name="●(5)ｳ" sheetId="23" r:id="rId3"/>
    <sheet name="●(5)ｴ" sheetId="24" r:id="rId4"/>
    <sheet name="(5)ｵa" sheetId="25" r:id="rId5"/>
    <sheet name="(5)ｵb" sheetId="26" r:id="rId6"/>
  </sheets>
  <definedNames>
    <definedName name="_２①_下水道">#REF!</definedName>
    <definedName name="_xlnm._FilterDatabase" localSheetId="2" hidden="1">'●(5)ｳ'!$A$6:$WVU$48</definedName>
    <definedName name="itiran">#REF!</definedName>
    <definedName name="_xlnm.Print_Area" localSheetId="4">'(5)ｵa'!$C$5:$AD$80</definedName>
    <definedName name="_xlnm.Print_Area" localSheetId="5">'(5)ｵb'!$B$1:$R$52</definedName>
    <definedName name="_xlnm.Print_Area" localSheetId="0">'●(5)ｱ'!$A$1:$G$57</definedName>
    <definedName name="_xlnm.Print_Area" localSheetId="1">'●(5)ｲ'!$A$1:$F$45</definedName>
    <definedName name="_xlnm.Print_Area" localSheetId="2">'●(5)ｳ'!$A$1:$M$49</definedName>
    <definedName name="_xlnm.Print_Area" localSheetId="3">'●(5)ｴ'!$B$2:$I$41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FilterData" localSheetId="2" hidden="1">'●(5)ｳ'!$A$6:$WVU$48</definedName>
    <definedName name="Z_0B6141FA_2B47_4C7C_8EFC_5DC2FB9D0975_.wvu.PrintArea" localSheetId="4" hidden="1">'(5)ｵa'!$B$3:$AD$79</definedName>
    <definedName name="Z_0B6141FA_2B47_4C7C_8EFC_5DC2FB9D0975_.wvu.PrintArea" localSheetId="5" hidden="1">'(5)ｵb'!$B$1:$R$52</definedName>
    <definedName name="Z_0B6141FA_2B47_4C7C_8EFC_5DC2FB9D0975_.wvu.PrintArea" localSheetId="0" hidden="1">'●(5)ｱ'!$A$1:$G$57</definedName>
    <definedName name="Z_0B6141FA_2B47_4C7C_8EFC_5DC2FB9D0975_.wvu.PrintArea" localSheetId="1" hidden="1">'●(5)ｲ'!$A$1:$F$45</definedName>
    <definedName name="Z_0B6141FA_2B47_4C7C_8EFC_5DC2FB9D0975_.wvu.PrintArea" localSheetId="2" hidden="1">'●(5)ｳ'!$A$1:$M$49</definedName>
    <definedName name="Z_0B6141FA_2B47_4C7C_8EFC_5DC2FB9D0975_.wvu.PrintArea" localSheetId="3" hidden="1">'●(5)ｴ'!$B$2:$I$41</definedName>
    <definedName name="Z_4D234F52_6052_44E7_8723_FA87F43FBFCB_.wvu.FilterData" localSheetId="2" hidden="1">'●(5)ｳ'!$A$6:$WVU$48</definedName>
    <definedName name="Z_4D234F52_6052_44E7_8723_FA87F43FBFCB_.wvu.PrintArea" localSheetId="4" hidden="1">'(5)ｵa'!$B$3:$AD$79</definedName>
    <definedName name="Z_4D234F52_6052_44E7_8723_FA87F43FBFCB_.wvu.PrintArea" localSheetId="5" hidden="1">'(5)ｵb'!$B$1:$R$52</definedName>
    <definedName name="Z_4D234F52_6052_44E7_8723_FA87F43FBFCB_.wvu.PrintArea" localSheetId="0" hidden="1">'●(5)ｱ'!$A$1:$G$57</definedName>
    <definedName name="Z_4D234F52_6052_44E7_8723_FA87F43FBFCB_.wvu.PrintArea" localSheetId="1" hidden="1">'●(5)ｲ'!$A$1:$F$45</definedName>
    <definedName name="Z_4D234F52_6052_44E7_8723_FA87F43FBFCB_.wvu.PrintArea" localSheetId="2" hidden="1">'●(5)ｳ'!$A$1:$M$49</definedName>
    <definedName name="Z_4D234F52_6052_44E7_8723_FA87F43FBFCB_.wvu.PrintArea" localSheetId="3" hidden="1">'●(5)ｴ'!$B$2:$I$41</definedName>
    <definedName name="Z_E669009D_98F2_488F_9B7D_D9EE00D6E1B7_.wvu.FilterData" localSheetId="2" hidden="1">'●(5)ｳ'!$A$6:$WVU$48</definedName>
    <definedName name="選択">#REF!</definedName>
  </definedNames>
  <calcPr calcId="191029"/>
  <customWorkbookViews>
    <customWorkbookView name="東京都_x000a_ - 個人用ビュー" guid="{4D234F52-6052-44E7-8723-FA87F43FBFCB}" mergeInterval="0" personalView="1" xWindow="68" yWindow="77" windowWidth="1392" windowHeight="1025" tabRatio="882" activeSheetId="29"/>
    <customWorkbookView name="東京都 - 個人用ビュー" guid="{0B6141FA-2B47-4C7C-8EFC-5DC2FB9D0975}" mergeInterval="0" personalView="1" maximized="1" xWindow="1911" yWindow="-9" windowWidth="1938" windowHeight="1060" tabRatio="840" activeSheetId="30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21" l="1"/>
  <c r="F43" i="22"/>
  <c r="F42" i="22"/>
  <c r="F41" i="22"/>
  <c r="F40" i="22"/>
  <c r="F39" i="22"/>
  <c r="F37" i="22"/>
  <c r="F36" i="22"/>
  <c r="F35" i="22"/>
  <c r="F33" i="22"/>
  <c r="F26" i="22"/>
  <c r="F24" i="22"/>
  <c r="F18" i="22"/>
  <c r="F8" i="22"/>
  <c r="F11" i="22" l="1"/>
  <c r="E40" i="23" l="1"/>
  <c r="E54" i="21" l="1"/>
  <c r="O9" i="26" l="1"/>
  <c r="AF10" i="25" l="1"/>
  <c r="AF11" i="25"/>
  <c r="AF12" i="25"/>
  <c r="AB12" i="25"/>
  <c r="AA12" i="25"/>
  <c r="Z12" i="25"/>
  <c r="Y12" i="25"/>
  <c r="X12" i="25"/>
  <c r="X9" i="25" s="1"/>
  <c r="W12" i="25"/>
  <c r="V12" i="25"/>
  <c r="U12" i="25"/>
  <c r="T12" i="25"/>
  <c r="S12" i="25"/>
  <c r="R12" i="25"/>
  <c r="R9" i="25" s="1"/>
  <c r="Q12" i="25"/>
  <c r="P12" i="25"/>
  <c r="O12" i="25"/>
  <c r="N12" i="25"/>
  <c r="M12" i="25"/>
  <c r="L12" i="25"/>
  <c r="L9" i="25" s="1"/>
  <c r="K12" i="25"/>
  <c r="J12" i="25"/>
  <c r="I12" i="25"/>
  <c r="H12" i="25"/>
  <c r="G12" i="25"/>
  <c r="F12" i="25"/>
  <c r="F9" i="25" s="1"/>
  <c r="E12" i="25"/>
  <c r="D12" i="25"/>
  <c r="AB11" i="25"/>
  <c r="AA11" i="25"/>
  <c r="Z11" i="25"/>
  <c r="Y11" i="25"/>
  <c r="Y9" i="25" s="1"/>
  <c r="X11" i="25"/>
  <c r="W11" i="25"/>
  <c r="V11" i="25"/>
  <c r="U11" i="25"/>
  <c r="T11" i="25"/>
  <c r="S11" i="25"/>
  <c r="S9" i="25" s="1"/>
  <c r="R11" i="25"/>
  <c r="Q11" i="25"/>
  <c r="P11" i="25"/>
  <c r="O11" i="25"/>
  <c r="N11" i="25"/>
  <c r="M11" i="25"/>
  <c r="M9" i="25" s="1"/>
  <c r="L11" i="25"/>
  <c r="K11" i="25"/>
  <c r="J11" i="25"/>
  <c r="I11" i="25"/>
  <c r="H11" i="25"/>
  <c r="G11" i="25"/>
  <c r="G9" i="25" s="1"/>
  <c r="F11" i="25"/>
  <c r="E11" i="25"/>
  <c r="D11" i="25"/>
  <c r="AB10" i="25"/>
  <c r="AA10" i="25"/>
  <c r="Z10" i="25"/>
  <c r="Y10" i="25"/>
  <c r="X10" i="25"/>
  <c r="W10" i="25"/>
  <c r="V10" i="25"/>
  <c r="U10" i="25"/>
  <c r="U9" i="25" s="1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D9" i="25" s="1"/>
  <c r="AB9" i="25"/>
  <c r="Z9" i="25"/>
  <c r="W9" i="25"/>
  <c r="V9" i="25"/>
  <c r="T9" i="25"/>
  <c r="Q9" i="25"/>
  <c r="P9" i="25"/>
  <c r="O9" i="25"/>
  <c r="N9" i="25"/>
  <c r="K9" i="25"/>
  <c r="J9" i="25"/>
  <c r="I9" i="25"/>
  <c r="H9" i="25"/>
  <c r="E9" i="25"/>
  <c r="M35" i="23"/>
  <c r="L35" i="23"/>
  <c r="L30" i="23" s="1"/>
  <c r="K35" i="23"/>
  <c r="K30" i="23" s="1"/>
  <c r="J35" i="23"/>
  <c r="G35" i="23"/>
  <c r="F35" i="23"/>
  <c r="F30" i="23" s="1"/>
  <c r="M13" i="23"/>
  <c r="L13" i="23"/>
  <c r="L12" i="23" s="1"/>
  <c r="K13" i="23"/>
  <c r="K12" i="23" s="1"/>
  <c r="J13" i="23"/>
  <c r="J12" i="23" s="1"/>
  <c r="I13" i="23"/>
  <c r="I12" i="23" s="1"/>
  <c r="H13" i="23"/>
  <c r="H12" i="23" s="1"/>
  <c r="G13" i="23"/>
  <c r="G12" i="23" s="1"/>
  <c r="F13" i="23"/>
  <c r="M30" i="23"/>
  <c r="J30" i="23"/>
  <c r="I30" i="23"/>
  <c r="H30" i="23"/>
  <c r="G30" i="23"/>
  <c r="M20" i="23"/>
  <c r="L20" i="23"/>
  <c r="K20" i="23"/>
  <c r="J20" i="23"/>
  <c r="I20" i="23"/>
  <c r="H20" i="23"/>
  <c r="G20" i="23"/>
  <c r="F20" i="23"/>
  <c r="F7" i="23" s="1"/>
  <c r="M12" i="23"/>
  <c r="E45" i="23"/>
  <c r="E43" i="23"/>
  <c r="E39" i="23"/>
  <c r="E38" i="23"/>
  <c r="E37" i="23"/>
  <c r="E36" i="23"/>
  <c r="E34" i="23"/>
  <c r="E33" i="23"/>
  <c r="E32" i="23"/>
  <c r="E31" i="23"/>
  <c r="E29" i="23"/>
  <c r="E28" i="23"/>
  <c r="E27" i="23"/>
  <c r="E26" i="23"/>
  <c r="E25" i="23"/>
  <c r="E24" i="23"/>
  <c r="E23" i="23"/>
  <c r="E22" i="23"/>
  <c r="E21" i="23"/>
  <c r="E19" i="23"/>
  <c r="E18" i="23"/>
  <c r="E17" i="23"/>
  <c r="E16" i="23"/>
  <c r="E15" i="23"/>
  <c r="E14" i="23"/>
  <c r="E11" i="23"/>
  <c r="E10" i="23"/>
  <c r="E9" i="23"/>
  <c r="E8" i="23"/>
  <c r="D34" i="22"/>
  <c r="C34" i="22"/>
  <c r="D27" i="22"/>
  <c r="C27" i="22"/>
  <c r="C6" i="22"/>
  <c r="E24" i="22"/>
  <c r="E8" i="22"/>
  <c r="D6" i="22"/>
  <c r="G48" i="21"/>
  <c r="D54" i="21"/>
  <c r="F48" i="21"/>
  <c r="E46" i="21"/>
  <c r="AA9" i="25" l="1"/>
  <c r="G7" i="23"/>
  <c r="G48" i="23" s="1"/>
  <c r="K7" i="23"/>
  <c r="K48" i="23" s="1"/>
  <c r="E13" i="23"/>
  <c r="E12" i="23" s="1"/>
  <c r="E20" i="23"/>
  <c r="M7" i="23"/>
  <c r="M48" i="23" s="1"/>
  <c r="AF9" i="25"/>
  <c r="F48" i="23"/>
  <c r="E35" i="23"/>
  <c r="E30" i="23" s="1"/>
  <c r="I7" i="23"/>
  <c r="I48" i="23" s="1"/>
  <c r="H7" i="23"/>
  <c r="H48" i="23" s="1"/>
  <c r="J7" i="23"/>
  <c r="J48" i="23" s="1"/>
  <c r="L7" i="23"/>
  <c r="L48" i="23" s="1"/>
  <c r="E7" i="23" l="1"/>
  <c r="E48" i="23"/>
  <c r="AC48" i="25" l="1"/>
  <c r="H6" i="26" l="1"/>
  <c r="I6" i="26"/>
  <c r="J6" i="26"/>
  <c r="K6" i="26"/>
  <c r="L6" i="26"/>
  <c r="M6" i="26"/>
  <c r="N6" i="26"/>
  <c r="H7" i="26"/>
  <c r="I7" i="26"/>
  <c r="J7" i="26"/>
  <c r="K7" i="26"/>
  <c r="L7" i="26"/>
  <c r="M7" i="26"/>
  <c r="N7" i="26"/>
  <c r="H8" i="26"/>
  <c r="I8" i="26"/>
  <c r="J8" i="26"/>
  <c r="K8" i="26"/>
  <c r="L8" i="26"/>
  <c r="M8" i="26"/>
  <c r="N8" i="26"/>
  <c r="G8" i="26"/>
  <c r="G7" i="26"/>
  <c r="G6" i="26"/>
  <c r="G5" i="26" s="1"/>
  <c r="M5" i="26" l="1"/>
  <c r="K5" i="26"/>
  <c r="I5" i="26"/>
  <c r="N5" i="26"/>
  <c r="L5" i="26"/>
  <c r="J5" i="26"/>
  <c r="H5" i="26"/>
  <c r="E28" i="24" l="1"/>
  <c r="O10" i="26" l="1"/>
  <c r="E23" i="22" l="1"/>
  <c r="F23" i="22" s="1"/>
  <c r="F53" i="21" l="1"/>
  <c r="G53" i="21" s="1"/>
  <c r="F54" i="21" l="1"/>
  <c r="F49" i="21" l="1"/>
  <c r="G49" i="21" s="1"/>
  <c r="G54" i="21" l="1"/>
  <c r="F40" i="24"/>
  <c r="F39" i="24"/>
  <c r="F38" i="24"/>
  <c r="H37" i="24"/>
  <c r="G37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37" i="24" l="1"/>
  <c r="AC75" i="25" l="1"/>
  <c r="AG75" i="25" s="1"/>
  <c r="AC74" i="25"/>
  <c r="AG74" i="25" s="1"/>
  <c r="Y10" i="26" l="1"/>
  <c r="Y11" i="26"/>
  <c r="Y12" i="26"/>
  <c r="Y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40" i="26"/>
  <c r="Y41" i="26"/>
  <c r="Y42" i="26"/>
  <c r="Y43" i="26"/>
  <c r="Y44" i="26"/>
  <c r="Y45" i="26"/>
  <c r="Y46" i="26"/>
  <c r="Y47" i="26"/>
  <c r="Y48" i="26"/>
  <c r="Y49" i="26"/>
  <c r="Y50" i="26"/>
  <c r="Y9" i="26"/>
  <c r="E19" i="22" l="1"/>
  <c r="F19" i="22" s="1"/>
  <c r="H28" i="24" l="1"/>
  <c r="G28" i="24"/>
  <c r="E43" i="22"/>
  <c r="E42" i="22"/>
  <c r="E41" i="22"/>
  <c r="E40" i="22"/>
  <c r="E39" i="22"/>
  <c r="E38" i="22"/>
  <c r="F38" i="22" s="1"/>
  <c r="E37" i="22"/>
  <c r="E36" i="22"/>
  <c r="E35" i="22"/>
  <c r="E33" i="22"/>
  <c r="E32" i="22"/>
  <c r="F32" i="22" s="1"/>
  <c r="E31" i="22"/>
  <c r="F31" i="22" s="1"/>
  <c r="E30" i="22"/>
  <c r="F30" i="22" s="1"/>
  <c r="E29" i="22"/>
  <c r="F29" i="22" s="1"/>
  <c r="E28" i="22"/>
  <c r="F28" i="22" s="1"/>
  <c r="E26" i="22"/>
  <c r="E25" i="22"/>
  <c r="F25" i="22" s="1"/>
  <c r="E22" i="22"/>
  <c r="F22" i="22" s="1"/>
  <c r="E21" i="22"/>
  <c r="F21" i="22" s="1"/>
  <c r="E20" i="22"/>
  <c r="F20" i="22" s="1"/>
  <c r="E18" i="22"/>
  <c r="E17" i="22"/>
  <c r="F17" i="22" s="1"/>
  <c r="E16" i="22"/>
  <c r="F16" i="22" s="1"/>
  <c r="E15" i="22"/>
  <c r="F15" i="22" s="1"/>
  <c r="E14" i="22"/>
  <c r="F14" i="22" s="1"/>
  <c r="E13" i="22"/>
  <c r="F13" i="22" s="1"/>
  <c r="E12" i="22"/>
  <c r="F12" i="22" s="1"/>
  <c r="E11" i="22"/>
  <c r="E10" i="22"/>
  <c r="F10" i="22" s="1"/>
  <c r="E9" i="22"/>
  <c r="F9" i="22" s="1"/>
  <c r="E7" i="22"/>
  <c r="F7" i="22" s="1"/>
  <c r="F52" i="21"/>
  <c r="G52" i="21" s="1"/>
  <c r="F51" i="21"/>
  <c r="G51" i="21" s="1"/>
  <c r="F50" i="21"/>
  <c r="G50" i="21" s="1"/>
  <c r="D46" i="21"/>
  <c r="F45" i="21"/>
  <c r="G45" i="21" s="1"/>
  <c r="F44" i="21"/>
  <c r="F43" i="21"/>
  <c r="G43" i="21" s="1"/>
  <c r="F42" i="21"/>
  <c r="G42" i="21" s="1"/>
  <c r="F41" i="21"/>
  <c r="G41" i="21" s="1"/>
  <c r="F40" i="21"/>
  <c r="G40" i="21" s="1"/>
  <c r="F39" i="21"/>
  <c r="G39" i="21" s="1"/>
  <c r="F38" i="21"/>
  <c r="G38" i="21" s="1"/>
  <c r="F37" i="21"/>
  <c r="G37" i="21" s="1"/>
  <c r="F36" i="21"/>
  <c r="G36" i="21" s="1"/>
  <c r="F35" i="21"/>
  <c r="G35" i="21" s="1"/>
  <c r="F34" i="21"/>
  <c r="G34" i="21" s="1"/>
  <c r="F33" i="21"/>
  <c r="G33" i="21" s="1"/>
  <c r="E32" i="21"/>
  <c r="E47" i="21" s="1"/>
  <c r="D32" i="21"/>
  <c r="F31" i="21"/>
  <c r="G31" i="21" s="1"/>
  <c r="F30" i="21"/>
  <c r="G30" i="21" s="1"/>
  <c r="F29" i="21"/>
  <c r="G29" i="21" s="1"/>
  <c r="F28" i="21"/>
  <c r="G28" i="21" s="1"/>
  <c r="F27" i="21"/>
  <c r="G27" i="21" s="1"/>
  <c r="F26" i="21"/>
  <c r="G26" i="21" s="1"/>
  <c r="F25" i="21"/>
  <c r="G25" i="21" s="1"/>
  <c r="F24" i="21"/>
  <c r="G24" i="21" s="1"/>
  <c r="F23" i="21"/>
  <c r="G23" i="21" s="1"/>
  <c r="F22" i="21"/>
  <c r="G22" i="21" s="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F7" i="21"/>
  <c r="G7" i="21" s="1"/>
  <c r="F6" i="21"/>
  <c r="G6" i="21" s="1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P8" i="26"/>
  <c r="F8" i="26"/>
  <c r="E8" i="26"/>
  <c r="D8" i="26"/>
  <c r="C8" i="26"/>
  <c r="P7" i="26"/>
  <c r="F7" i="26"/>
  <c r="E7" i="26"/>
  <c r="D7" i="26"/>
  <c r="C7" i="26"/>
  <c r="P6" i="26"/>
  <c r="F6" i="26"/>
  <c r="E6" i="26"/>
  <c r="D6" i="26"/>
  <c r="C6" i="26"/>
  <c r="AC76" i="25"/>
  <c r="AG76" i="25" s="1"/>
  <c r="AC73" i="25"/>
  <c r="AG73" i="25" s="1"/>
  <c r="AC72" i="25"/>
  <c r="AG72" i="25" s="1"/>
  <c r="AC71" i="25"/>
  <c r="AG71" i="25" s="1"/>
  <c r="AC70" i="25"/>
  <c r="AG70" i="25" s="1"/>
  <c r="AC69" i="25"/>
  <c r="AG69" i="25" s="1"/>
  <c r="AC68" i="25"/>
  <c r="AG68" i="25" s="1"/>
  <c r="AC67" i="25"/>
  <c r="AG67" i="25" s="1"/>
  <c r="AC66" i="25"/>
  <c r="AG66" i="25" s="1"/>
  <c r="AC65" i="25"/>
  <c r="AG65" i="25" s="1"/>
  <c r="AC64" i="25"/>
  <c r="AG64" i="25" s="1"/>
  <c r="AC63" i="25"/>
  <c r="AG63" i="25" s="1"/>
  <c r="AC62" i="25"/>
  <c r="AG62" i="25" s="1"/>
  <c r="AC61" i="25"/>
  <c r="AG61" i="25" s="1"/>
  <c r="AC60" i="25"/>
  <c r="AG60" i="25" s="1"/>
  <c r="AC59" i="25"/>
  <c r="AG59" i="25" s="1"/>
  <c r="AC58" i="25"/>
  <c r="AG58" i="25" s="1"/>
  <c r="AC57" i="25"/>
  <c r="AG57" i="25" s="1"/>
  <c r="AC56" i="25"/>
  <c r="AG56" i="25" s="1"/>
  <c r="AC55" i="25"/>
  <c r="AG55" i="25" s="1"/>
  <c r="AC54" i="25"/>
  <c r="AG54" i="25" s="1"/>
  <c r="AC53" i="25"/>
  <c r="AG53" i="25" s="1"/>
  <c r="AC52" i="25"/>
  <c r="AC51" i="25"/>
  <c r="AG51" i="25" s="1"/>
  <c r="AC50" i="25"/>
  <c r="AG50" i="25" s="1"/>
  <c r="AC49" i="25"/>
  <c r="AG49" i="25" s="1"/>
  <c r="AG48" i="25"/>
  <c r="AC47" i="25"/>
  <c r="AG47" i="25" s="1"/>
  <c r="AC46" i="25"/>
  <c r="AG46" i="25" s="1"/>
  <c r="AC45" i="25"/>
  <c r="AG45" i="25" s="1"/>
  <c r="AC44" i="25"/>
  <c r="AG44" i="25" s="1"/>
  <c r="AC43" i="25"/>
  <c r="AG43" i="25" s="1"/>
  <c r="AC42" i="25"/>
  <c r="AG42" i="25" s="1"/>
  <c r="AC41" i="25"/>
  <c r="AG41" i="25" s="1"/>
  <c r="AC40" i="25"/>
  <c r="AG40" i="25" s="1"/>
  <c r="AC39" i="25"/>
  <c r="AC38" i="25"/>
  <c r="AG38" i="25" s="1"/>
  <c r="AC37" i="25"/>
  <c r="AG37" i="25" s="1"/>
  <c r="AC36" i="25"/>
  <c r="AG36" i="25" s="1"/>
  <c r="AC35" i="25"/>
  <c r="AG35" i="25" s="1"/>
  <c r="AC34" i="25"/>
  <c r="AG34" i="25" s="1"/>
  <c r="AC33" i="25"/>
  <c r="AG33" i="25" s="1"/>
  <c r="AC32" i="25"/>
  <c r="AG32" i="25" s="1"/>
  <c r="AC31" i="25"/>
  <c r="AG31" i="25" s="1"/>
  <c r="AC30" i="25"/>
  <c r="AG30" i="25" s="1"/>
  <c r="AC29" i="25"/>
  <c r="AG29" i="25" s="1"/>
  <c r="AC28" i="25"/>
  <c r="AG28" i="25" s="1"/>
  <c r="AC27" i="25"/>
  <c r="AG27" i="25" s="1"/>
  <c r="AC26" i="25"/>
  <c r="AG26" i="25" s="1"/>
  <c r="AC25" i="25"/>
  <c r="AG25" i="25" s="1"/>
  <c r="AC24" i="25"/>
  <c r="AG24" i="25" s="1"/>
  <c r="AC23" i="25"/>
  <c r="AG23" i="25" s="1"/>
  <c r="AC22" i="25"/>
  <c r="AG22" i="25" s="1"/>
  <c r="AC21" i="25"/>
  <c r="AG21" i="25" s="1"/>
  <c r="AC20" i="25"/>
  <c r="AG20" i="25" s="1"/>
  <c r="AC19" i="25"/>
  <c r="AG19" i="25" s="1"/>
  <c r="AC18" i="25"/>
  <c r="AG18" i="25" s="1"/>
  <c r="AC17" i="25"/>
  <c r="AG17" i="25" s="1"/>
  <c r="AC16" i="25"/>
  <c r="AG16" i="25" s="1"/>
  <c r="AC15" i="25"/>
  <c r="AG15" i="25" s="1"/>
  <c r="AC14" i="25"/>
  <c r="AG14" i="25" s="1"/>
  <c r="AC13" i="25"/>
  <c r="AC12" i="25" l="1"/>
  <c r="P5" i="26"/>
  <c r="D5" i="26"/>
  <c r="AC10" i="25"/>
  <c r="AC11" i="25"/>
  <c r="AG11" i="25" s="1"/>
  <c r="AG39" i="25"/>
  <c r="AG13" i="25"/>
  <c r="AG12" i="25"/>
  <c r="E27" i="22"/>
  <c r="F27" i="22" s="1"/>
  <c r="F5" i="26"/>
  <c r="O8" i="26"/>
  <c r="O6" i="26"/>
  <c r="E5" i="26"/>
  <c r="C5" i="26"/>
  <c r="O7" i="26"/>
  <c r="E34" i="22"/>
  <c r="F34" i="22" s="1"/>
  <c r="C44" i="22"/>
  <c r="D44" i="22"/>
  <c r="D47" i="21"/>
  <c r="D55" i="21" s="1"/>
  <c r="F28" i="24"/>
  <c r="E55" i="21"/>
  <c r="AG52" i="25"/>
  <c r="F46" i="21"/>
  <c r="G46" i="21" s="1"/>
  <c r="E6" i="22"/>
  <c r="F6" i="22" s="1"/>
  <c r="F32" i="21"/>
  <c r="G32" i="21" s="1"/>
  <c r="O5" i="26" l="1"/>
  <c r="AC9" i="25"/>
  <c r="AG9" i="25" s="1"/>
  <c r="F55" i="21"/>
  <c r="G55" i="21" s="1"/>
  <c r="F47" i="21"/>
  <c r="G47" i="21" s="1"/>
  <c r="AG10" i="25"/>
  <c r="E44" i="22"/>
  <c r="F44" i="22" s="1"/>
</calcChain>
</file>

<file path=xl/sharedStrings.xml><?xml version="1.0" encoding="utf-8"?>
<sst xmlns="http://schemas.openxmlformats.org/spreadsheetml/2006/main" count="647" uniqueCount="527">
  <si>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</si>
  <si>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</si>
  <si>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</si>
  <si>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</si>
  <si>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</si>
  <si>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</si>
  <si>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</si>
  <si>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</si>
  <si>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</si>
  <si>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</si>
  <si>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</si>
  <si>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</si>
  <si>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</si>
  <si>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</si>
  <si>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</si>
  <si>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</si>
  <si>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</si>
  <si>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</si>
  <si>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</si>
  <si>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</si>
  <si>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</si>
  <si>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</si>
  <si>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</si>
  <si>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</si>
  <si>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</si>
  <si>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</si>
  <si>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</si>
  <si>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</si>
  <si>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</si>
  <si>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</si>
  <si>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</si>
  <si>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</si>
  <si>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</si>
  <si>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</si>
  <si>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</si>
  <si>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</si>
  <si>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</si>
  <si>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</si>
  <si>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</si>
  <si>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</si>
  <si>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西東京市</t>
    <rPh sb="0" eb="1">
      <t>ニシ</t>
    </rPh>
    <rPh sb="1" eb="3">
      <t>トウキョウ</t>
    </rPh>
    <rPh sb="3" eb="4">
      <t>シ</t>
    </rPh>
    <phoneticPr fontId="4"/>
  </si>
  <si>
    <t>西</t>
    <rPh sb="0" eb="1">
      <t>ニシ</t>
    </rPh>
    <phoneticPr fontId="4"/>
  </si>
  <si>
    <t>事業</t>
    <rPh sb="0" eb="2">
      <t>ジギョウ</t>
    </rPh>
    <phoneticPr fontId="4"/>
  </si>
  <si>
    <t>青ヶ島村</t>
  </si>
  <si>
    <t>合計</t>
    <rPh sb="0" eb="2">
      <t>ゴウケイ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</si>
  <si>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</si>
  <si>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</si>
  <si>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西東京市</t>
    <rPh sb="0" eb="3">
      <t>ニシトウキョウ</t>
    </rPh>
    <rPh sb="3" eb="4">
      <t>シ</t>
    </rPh>
    <phoneticPr fontId="4"/>
  </si>
  <si>
    <t>西</t>
    <rPh sb="0" eb="1">
      <t>ニシ</t>
    </rPh>
    <phoneticPr fontId="5"/>
  </si>
  <si>
    <t>チェック（差額）</t>
    <rPh sb="5" eb="7">
      <t>サガク</t>
    </rPh>
    <phoneticPr fontId="4"/>
  </si>
  <si>
    <t>（単位：千円）</t>
    <rPh sb="1" eb="3">
      <t>タンイ</t>
    </rPh>
    <rPh sb="4" eb="6">
      <t>センエン</t>
    </rPh>
    <phoneticPr fontId="4"/>
  </si>
  <si>
    <t>公共事業</t>
    <rPh sb="0" eb="2">
      <t>コウキョウ</t>
    </rPh>
    <rPh sb="2" eb="4">
      <t>ジギョウ</t>
    </rPh>
    <phoneticPr fontId="4"/>
  </si>
  <si>
    <t>公営住宅</t>
    <rPh sb="0" eb="2">
      <t>コウエイ</t>
    </rPh>
    <rPh sb="2" eb="4">
      <t>ジュウタク</t>
    </rPh>
    <phoneticPr fontId="4"/>
  </si>
  <si>
    <t>災害復</t>
    <rPh sb="0" eb="2">
      <t>サイガイ</t>
    </rPh>
    <rPh sb="2" eb="3">
      <t>フッキュウ</t>
    </rPh>
    <phoneticPr fontId="4"/>
  </si>
  <si>
    <t>教育・福祉</t>
    <rPh sb="0" eb="2">
      <t>キョウイク</t>
    </rPh>
    <rPh sb="3" eb="5">
      <t>フクシ</t>
    </rPh>
    <phoneticPr fontId="4"/>
  </si>
  <si>
    <t>一般</t>
    <rPh sb="0" eb="2">
      <t>イッパン</t>
    </rPh>
    <phoneticPr fontId="4"/>
  </si>
  <si>
    <t>辺地</t>
    <rPh sb="0" eb="2">
      <t>ヘンチ</t>
    </rPh>
    <phoneticPr fontId="4"/>
  </si>
  <si>
    <t>過疎対</t>
    <rPh sb="0" eb="2">
      <t>カソ</t>
    </rPh>
    <rPh sb="2" eb="3">
      <t>ツイ</t>
    </rPh>
    <phoneticPr fontId="4"/>
  </si>
  <si>
    <t>公共用地</t>
    <rPh sb="0" eb="2">
      <t>コウキョウ</t>
    </rPh>
    <rPh sb="2" eb="4">
      <t>ヨウチ</t>
    </rPh>
    <phoneticPr fontId="4"/>
  </si>
  <si>
    <t>厚生福祉</t>
    <rPh sb="0" eb="2">
      <t>コウセイ</t>
    </rPh>
    <rPh sb="2" eb="4">
      <t>フクシ</t>
    </rPh>
    <phoneticPr fontId="4"/>
  </si>
  <si>
    <t>退職手当債</t>
    <rPh sb="0" eb="2">
      <t>タイショク</t>
    </rPh>
    <rPh sb="2" eb="4">
      <t>テアテ</t>
    </rPh>
    <rPh sb="4" eb="5">
      <t>サイ</t>
    </rPh>
    <phoneticPr fontId="4"/>
  </si>
  <si>
    <t>国予算政府</t>
    <rPh sb="0" eb="1">
      <t>クニ</t>
    </rPh>
    <rPh sb="1" eb="3">
      <t>ヨサン</t>
    </rPh>
    <rPh sb="3" eb="5">
      <t>セイフ</t>
    </rPh>
    <phoneticPr fontId="4"/>
  </si>
  <si>
    <t>財源</t>
    <rPh sb="0" eb="2">
      <t>ザイゲン</t>
    </rPh>
    <phoneticPr fontId="4"/>
  </si>
  <si>
    <t>減収補填債</t>
    <rPh sb="2" eb="4">
      <t>ホテン</t>
    </rPh>
    <phoneticPr fontId="4"/>
  </si>
  <si>
    <t>臨時財政</t>
    <rPh sb="0" eb="2">
      <t>リンジ</t>
    </rPh>
    <rPh sb="2" eb="4">
      <t>ザイセイ</t>
    </rPh>
    <phoneticPr fontId="4"/>
  </si>
  <si>
    <t>公共事業等</t>
    <rPh sb="0" eb="2">
      <t>コウキョウ</t>
    </rPh>
    <rPh sb="2" eb="4">
      <t>ジギョウ</t>
    </rPh>
    <rPh sb="4" eb="5">
      <t>トウ</t>
    </rPh>
    <phoneticPr fontId="4"/>
  </si>
  <si>
    <t>減税</t>
    <rPh sb="0" eb="1">
      <t>ゲンシュウ</t>
    </rPh>
    <rPh sb="1" eb="2">
      <t>ゼイ</t>
    </rPh>
    <phoneticPr fontId="4"/>
  </si>
  <si>
    <t>臨時税収</t>
    <rPh sb="0" eb="2">
      <t>リンジ</t>
    </rPh>
    <rPh sb="2" eb="4">
      <t>ゼイシュウ</t>
    </rPh>
    <phoneticPr fontId="4"/>
  </si>
  <si>
    <t>調整債</t>
    <rPh sb="0" eb="3">
      <t>チョウセイサイ</t>
    </rPh>
    <phoneticPr fontId="4"/>
  </si>
  <si>
    <t>減収補填債特例分</t>
    <rPh sb="2" eb="4">
      <t>ホテン</t>
    </rPh>
    <rPh sb="5" eb="7">
      <t>トクレイ</t>
    </rPh>
    <rPh sb="7" eb="8">
      <t>ブン</t>
    </rPh>
    <phoneticPr fontId="4"/>
  </si>
  <si>
    <t>都道府県</t>
    <rPh sb="0" eb="4">
      <t>トドウフケン</t>
    </rPh>
    <phoneticPr fontId="4"/>
  </si>
  <si>
    <t>その他</t>
    <rPh sb="2" eb="3">
      <t>タ</t>
    </rPh>
    <phoneticPr fontId="4"/>
  </si>
  <si>
    <t>団</t>
    <rPh sb="0" eb="1">
      <t>ダン</t>
    </rPh>
    <phoneticPr fontId="4"/>
  </si>
  <si>
    <t>団体</t>
    <rPh sb="0" eb="2">
      <t>ダンタイ</t>
    </rPh>
    <phoneticPr fontId="4"/>
  </si>
  <si>
    <t>等</t>
    <rPh sb="0" eb="1">
      <t>ナド</t>
    </rPh>
    <phoneticPr fontId="4"/>
  </si>
  <si>
    <t>建設事業</t>
    <rPh sb="0" eb="2">
      <t>ケンセツ</t>
    </rPh>
    <rPh sb="2" eb="4">
      <t>ジギョウ</t>
    </rPh>
    <phoneticPr fontId="4"/>
  </si>
  <si>
    <t>旧事業</t>
    <rPh sb="0" eb="1">
      <t>フッキュウ</t>
    </rPh>
    <rPh sb="1" eb="3">
      <t>ジギョウ</t>
    </rPh>
    <phoneticPr fontId="4"/>
  </si>
  <si>
    <t>施設等整備</t>
    <rPh sb="3" eb="5">
      <t>セイビ</t>
    </rPh>
    <phoneticPr fontId="4"/>
  </si>
  <si>
    <t>単独事業</t>
    <rPh sb="0" eb="2">
      <t>タンドク</t>
    </rPh>
    <rPh sb="2" eb="4">
      <t>ジギョウ</t>
    </rPh>
    <phoneticPr fontId="4"/>
  </si>
  <si>
    <t>対策事業</t>
    <rPh sb="0" eb="2">
      <t>タイサク</t>
    </rPh>
    <rPh sb="2" eb="4">
      <t>ジギョウ</t>
    </rPh>
    <phoneticPr fontId="4"/>
  </si>
  <si>
    <t>策事業</t>
    <rPh sb="1" eb="3">
      <t>ジギョウ</t>
    </rPh>
    <phoneticPr fontId="4"/>
  </si>
  <si>
    <t>先行取得等</t>
    <rPh sb="0" eb="2">
      <t>センコウ</t>
    </rPh>
    <rPh sb="2" eb="4">
      <t>シュトク</t>
    </rPh>
    <rPh sb="4" eb="5">
      <t>トウ</t>
    </rPh>
    <phoneticPr fontId="4"/>
  </si>
  <si>
    <t>施設整備</t>
    <rPh sb="0" eb="2">
      <t>シセツ</t>
    </rPh>
    <rPh sb="2" eb="4">
      <t>セイビ</t>
    </rPh>
    <phoneticPr fontId="4"/>
  </si>
  <si>
    <t>機関貸付</t>
    <rPh sb="0" eb="2">
      <t>キカン</t>
    </rPh>
    <rPh sb="2" eb="4">
      <t>カシツケ</t>
    </rPh>
    <phoneticPr fontId="4"/>
  </si>
  <si>
    <t>対策債</t>
    <rPh sb="0" eb="2">
      <t>タイサク</t>
    </rPh>
    <rPh sb="2" eb="3">
      <t>サイ</t>
    </rPh>
    <phoneticPr fontId="4"/>
  </si>
  <si>
    <t>特例債</t>
    <rPh sb="0" eb="2">
      <t>トクレイ</t>
    </rPh>
    <rPh sb="2" eb="3">
      <t>サイ</t>
    </rPh>
    <phoneticPr fontId="4"/>
  </si>
  <si>
    <t>臨時特例債</t>
    <rPh sb="0" eb="2">
      <t>リンジ</t>
    </rPh>
    <rPh sb="2" eb="4">
      <t>トクレイ</t>
    </rPh>
    <rPh sb="4" eb="5">
      <t>サイ</t>
    </rPh>
    <phoneticPr fontId="4"/>
  </si>
  <si>
    <t>補填債</t>
    <rPh sb="0" eb="2">
      <t>ホテン</t>
    </rPh>
    <rPh sb="2" eb="3">
      <t>サイ</t>
    </rPh>
    <phoneticPr fontId="4"/>
  </si>
  <si>
    <t>貸付金</t>
    <rPh sb="0" eb="3">
      <t>カシツケキン</t>
    </rPh>
    <phoneticPr fontId="4"/>
  </si>
  <si>
    <t>体</t>
    <rPh sb="0" eb="1">
      <t>タイ</t>
    </rPh>
    <phoneticPr fontId="4"/>
  </si>
  <si>
    <t>市町村組合計</t>
    <rPh sb="0" eb="1">
      <t>シ</t>
    </rPh>
    <rPh sb="1" eb="3">
      <t>チョウソン</t>
    </rPh>
    <rPh sb="3" eb="5">
      <t>クミアイ</t>
    </rPh>
    <rPh sb="5" eb="6">
      <t>ケイ</t>
    </rPh>
    <phoneticPr fontId="4"/>
  </si>
  <si>
    <t>計</t>
    <rPh sb="0" eb="1">
      <t>ケイ</t>
    </rPh>
    <phoneticPr fontId="4"/>
  </si>
  <si>
    <t>市</t>
    <rPh sb="0" eb="1">
      <t>シ</t>
    </rPh>
    <phoneticPr fontId="4"/>
  </si>
  <si>
    <t>町村計</t>
    <rPh sb="0" eb="2">
      <t>チョウソン</t>
    </rPh>
    <rPh sb="2" eb="3">
      <t>ゴウケイ</t>
    </rPh>
    <phoneticPr fontId="4"/>
  </si>
  <si>
    <t>町</t>
    <rPh sb="0" eb="1">
      <t>チョウソン</t>
    </rPh>
    <phoneticPr fontId="4"/>
  </si>
  <si>
    <t>組合計</t>
    <rPh sb="0" eb="2">
      <t>クミアイ</t>
    </rPh>
    <rPh sb="2" eb="3">
      <t>ケイ</t>
    </rPh>
    <phoneticPr fontId="4"/>
  </si>
  <si>
    <t>組</t>
    <rPh sb="0" eb="1">
      <t>クミアイ</t>
    </rPh>
    <phoneticPr fontId="4"/>
  </si>
  <si>
    <t>八王子市</t>
    <rPh sb="0" eb="4">
      <t>ハチオウジシ</t>
    </rPh>
    <phoneticPr fontId="4"/>
  </si>
  <si>
    <t>八</t>
    <rPh sb="0" eb="1">
      <t>ハチオウジシ</t>
    </rPh>
    <phoneticPr fontId="4"/>
  </si>
  <si>
    <t>立川市</t>
    <rPh sb="0" eb="3">
      <t>タチカワシ</t>
    </rPh>
    <phoneticPr fontId="4"/>
  </si>
  <si>
    <t>立</t>
    <rPh sb="0" eb="1">
      <t>タチカワシ</t>
    </rPh>
    <phoneticPr fontId="4"/>
  </si>
  <si>
    <t>武蔵野市</t>
    <rPh sb="0" eb="4">
      <t>ムサシノシ</t>
    </rPh>
    <phoneticPr fontId="4"/>
  </si>
  <si>
    <t>武</t>
    <rPh sb="0" eb="1">
      <t>ムサシノシ</t>
    </rPh>
    <phoneticPr fontId="4"/>
  </si>
  <si>
    <t>三鷹市</t>
    <rPh sb="0" eb="3">
      <t>ミタカシ</t>
    </rPh>
    <phoneticPr fontId="4"/>
  </si>
  <si>
    <t>三</t>
    <rPh sb="0" eb="1">
      <t>ミタカシ</t>
    </rPh>
    <phoneticPr fontId="4"/>
  </si>
  <si>
    <t>青梅市</t>
    <rPh sb="0" eb="3">
      <t>オウメシ</t>
    </rPh>
    <phoneticPr fontId="4"/>
  </si>
  <si>
    <t>青</t>
    <rPh sb="0" eb="1">
      <t>オウメシ</t>
    </rPh>
    <phoneticPr fontId="4"/>
  </si>
  <si>
    <t>府中市</t>
    <rPh sb="0" eb="2">
      <t>フチュウ</t>
    </rPh>
    <rPh sb="2" eb="3">
      <t>シ</t>
    </rPh>
    <phoneticPr fontId="4"/>
  </si>
  <si>
    <t>府</t>
    <rPh sb="0" eb="1">
      <t>フチュウ</t>
    </rPh>
    <phoneticPr fontId="4"/>
  </si>
  <si>
    <t>昭島市</t>
    <rPh sb="0" eb="3">
      <t>アキシマシ</t>
    </rPh>
    <phoneticPr fontId="4"/>
  </si>
  <si>
    <t>昭</t>
    <rPh sb="0" eb="1">
      <t>アキシマシ</t>
    </rPh>
    <phoneticPr fontId="4"/>
  </si>
  <si>
    <t>調布市</t>
    <rPh sb="0" eb="3">
      <t>チョウフシ</t>
    </rPh>
    <phoneticPr fontId="4"/>
  </si>
  <si>
    <t>調</t>
    <rPh sb="0" eb="1">
      <t>チョウフシ</t>
    </rPh>
    <phoneticPr fontId="4"/>
  </si>
  <si>
    <t>町田市</t>
    <rPh sb="0" eb="1">
      <t>マチ</t>
    </rPh>
    <rPh sb="1" eb="2">
      <t>タ</t>
    </rPh>
    <rPh sb="2" eb="3">
      <t>シ</t>
    </rPh>
    <phoneticPr fontId="4"/>
  </si>
  <si>
    <t>町</t>
    <rPh sb="0" eb="1">
      <t>マチ</t>
    </rPh>
    <phoneticPr fontId="4"/>
  </si>
  <si>
    <t>小金井市</t>
    <rPh sb="0" eb="3">
      <t>コガネイ</t>
    </rPh>
    <rPh sb="3" eb="4">
      <t>シ</t>
    </rPh>
    <phoneticPr fontId="4"/>
  </si>
  <si>
    <t>金</t>
    <rPh sb="0" eb="1">
      <t>コガネイ</t>
    </rPh>
    <phoneticPr fontId="4"/>
  </si>
  <si>
    <t>小平市</t>
    <rPh sb="0" eb="3">
      <t>コダイラシ</t>
    </rPh>
    <phoneticPr fontId="4"/>
  </si>
  <si>
    <t>平</t>
    <rPh sb="0" eb="1">
      <t>コダイラシ</t>
    </rPh>
    <phoneticPr fontId="4"/>
  </si>
  <si>
    <t>日野市</t>
    <rPh sb="0" eb="3">
      <t>ヒノシ</t>
    </rPh>
    <phoneticPr fontId="4"/>
  </si>
  <si>
    <t>日</t>
    <rPh sb="0" eb="1">
      <t>ヒノシ</t>
    </rPh>
    <phoneticPr fontId="4"/>
  </si>
  <si>
    <t>東村山市</t>
    <rPh sb="0" eb="4">
      <t>ヒガシムラヤマシ</t>
    </rPh>
    <phoneticPr fontId="4"/>
  </si>
  <si>
    <t>東</t>
    <rPh sb="0" eb="1">
      <t>ヒガシムラヤマシ</t>
    </rPh>
    <phoneticPr fontId="4"/>
  </si>
  <si>
    <t>国分寺市</t>
    <rPh sb="0" eb="3">
      <t>コクブンジ</t>
    </rPh>
    <rPh sb="3" eb="4">
      <t>シ</t>
    </rPh>
    <phoneticPr fontId="4"/>
  </si>
  <si>
    <t>分</t>
    <rPh sb="0" eb="1">
      <t>コクブンジ</t>
    </rPh>
    <phoneticPr fontId="4"/>
  </si>
  <si>
    <t>国立市</t>
    <rPh sb="0" eb="3">
      <t>クニタチシ</t>
    </rPh>
    <phoneticPr fontId="4"/>
  </si>
  <si>
    <t>国</t>
    <rPh sb="0" eb="1">
      <t>クニタチシ</t>
    </rPh>
    <phoneticPr fontId="4"/>
  </si>
  <si>
    <t>福生市</t>
    <rPh sb="0" eb="3">
      <t>フッサシ</t>
    </rPh>
    <phoneticPr fontId="4"/>
  </si>
  <si>
    <t>福</t>
    <rPh sb="0" eb="1">
      <t>フッサシ</t>
    </rPh>
    <phoneticPr fontId="4"/>
  </si>
  <si>
    <t>狛江市</t>
    <rPh sb="0" eb="3">
      <t>コマエシ</t>
    </rPh>
    <phoneticPr fontId="4"/>
  </si>
  <si>
    <t>狛</t>
    <rPh sb="0" eb="1">
      <t>コマエシ</t>
    </rPh>
    <phoneticPr fontId="4"/>
  </si>
  <si>
    <t>東大和市</t>
    <rPh sb="0" eb="1">
      <t>ヒガシ</t>
    </rPh>
    <rPh sb="1" eb="4">
      <t>ヤマトシ</t>
    </rPh>
    <phoneticPr fontId="4"/>
  </si>
  <si>
    <t>東</t>
    <rPh sb="0" eb="1">
      <t>ヒガシ</t>
    </rPh>
    <phoneticPr fontId="4"/>
  </si>
  <si>
    <t>清瀬市</t>
    <rPh sb="0" eb="3">
      <t>キヨセシ</t>
    </rPh>
    <phoneticPr fontId="4"/>
  </si>
  <si>
    <t>清</t>
    <rPh sb="0" eb="1">
      <t>キヨセシ</t>
    </rPh>
    <phoneticPr fontId="4"/>
  </si>
  <si>
    <t>東久留米市</t>
    <rPh sb="0" eb="1">
      <t>ヒガシ</t>
    </rPh>
    <rPh sb="1" eb="4">
      <t>クルメ</t>
    </rPh>
    <rPh sb="4" eb="5">
      <t>シ</t>
    </rPh>
    <phoneticPr fontId="4"/>
  </si>
  <si>
    <t>久</t>
    <rPh sb="0" eb="1">
      <t>クルメ</t>
    </rPh>
    <phoneticPr fontId="4"/>
  </si>
  <si>
    <t>武蔵村山市</t>
    <rPh sb="0" eb="2">
      <t>ムサシ</t>
    </rPh>
    <rPh sb="2" eb="4">
      <t>ムラヤマ</t>
    </rPh>
    <rPh sb="4" eb="5">
      <t>シ</t>
    </rPh>
    <phoneticPr fontId="4"/>
  </si>
  <si>
    <t>村</t>
    <rPh sb="0" eb="1">
      <t>ムラヤマ</t>
    </rPh>
    <phoneticPr fontId="4"/>
  </si>
  <si>
    <t>多摩市</t>
    <rPh sb="0" eb="3">
      <t>タマシ</t>
    </rPh>
    <phoneticPr fontId="4"/>
  </si>
  <si>
    <t>多</t>
    <rPh sb="0" eb="1">
      <t>タマシ</t>
    </rPh>
    <phoneticPr fontId="4"/>
  </si>
  <si>
    <t>稲城市</t>
    <rPh sb="0" eb="3">
      <t>イナギシ</t>
    </rPh>
    <phoneticPr fontId="4"/>
  </si>
  <si>
    <t>稲</t>
    <rPh sb="0" eb="1">
      <t>イナギシ</t>
    </rPh>
    <phoneticPr fontId="4"/>
  </si>
  <si>
    <t>羽村市</t>
    <rPh sb="0" eb="3">
      <t>ハムラシ</t>
    </rPh>
    <phoneticPr fontId="4"/>
  </si>
  <si>
    <t>羽</t>
    <rPh sb="0" eb="1">
      <t>ハムラシ</t>
    </rPh>
    <phoneticPr fontId="4"/>
  </si>
  <si>
    <t>あきる野市</t>
    <rPh sb="0" eb="4">
      <t>アキルノ</t>
    </rPh>
    <rPh sb="4" eb="5">
      <t>シ</t>
    </rPh>
    <phoneticPr fontId="4"/>
  </si>
  <si>
    <t>あ</t>
    <rPh sb="0" eb="1">
      <t>アキルノ</t>
    </rPh>
    <phoneticPr fontId="4"/>
  </si>
  <si>
    <t>瑞穂町</t>
    <rPh sb="0" eb="2">
      <t>ミズホ</t>
    </rPh>
    <rPh sb="2" eb="3">
      <t>マチ</t>
    </rPh>
    <phoneticPr fontId="4"/>
  </si>
  <si>
    <t>瑞</t>
    <rPh sb="0" eb="1">
      <t>ミズホ</t>
    </rPh>
    <phoneticPr fontId="4"/>
  </si>
  <si>
    <t>日の出町</t>
    <rPh sb="0" eb="4">
      <t>ヒノデマチ</t>
    </rPh>
    <phoneticPr fontId="4"/>
  </si>
  <si>
    <t>日</t>
    <rPh sb="0" eb="1">
      <t>ヒノデマチ</t>
    </rPh>
    <phoneticPr fontId="4"/>
  </si>
  <si>
    <t>檜原村</t>
    <rPh sb="0" eb="2">
      <t>ヒノハラ</t>
    </rPh>
    <rPh sb="2" eb="3">
      <t>ムラ</t>
    </rPh>
    <phoneticPr fontId="4"/>
  </si>
  <si>
    <t>檜</t>
    <rPh sb="0" eb="1">
      <t>ヒノハラ</t>
    </rPh>
    <phoneticPr fontId="4"/>
  </si>
  <si>
    <t>奥多摩町</t>
    <rPh sb="0" eb="3">
      <t>オクタマ</t>
    </rPh>
    <rPh sb="3" eb="4">
      <t>マチ</t>
    </rPh>
    <phoneticPr fontId="4"/>
  </si>
  <si>
    <t>奥</t>
    <rPh sb="0" eb="1">
      <t>オクタマ</t>
    </rPh>
    <phoneticPr fontId="4"/>
  </si>
  <si>
    <t>大島町</t>
    <rPh sb="0" eb="3">
      <t>オオシママチ</t>
    </rPh>
    <phoneticPr fontId="4"/>
  </si>
  <si>
    <t>大</t>
    <rPh sb="0" eb="1">
      <t>オオシママチ</t>
    </rPh>
    <phoneticPr fontId="4"/>
  </si>
  <si>
    <t>利島村</t>
    <rPh sb="0" eb="3">
      <t>トシマムラ</t>
    </rPh>
    <phoneticPr fontId="4"/>
  </si>
  <si>
    <t>利</t>
    <rPh sb="0" eb="1">
      <t>トシマムラ</t>
    </rPh>
    <phoneticPr fontId="4"/>
  </si>
  <si>
    <t>新島村</t>
    <rPh sb="0" eb="3">
      <t>ニイジマムラ</t>
    </rPh>
    <phoneticPr fontId="4"/>
  </si>
  <si>
    <t>新</t>
    <rPh sb="0" eb="1">
      <t>ニイジマムラ</t>
    </rPh>
    <phoneticPr fontId="4"/>
  </si>
  <si>
    <t>神津島村</t>
    <rPh sb="0" eb="3">
      <t>コウヅシマ</t>
    </rPh>
    <rPh sb="3" eb="4">
      <t>ムラ</t>
    </rPh>
    <phoneticPr fontId="4"/>
  </si>
  <si>
    <t>神</t>
    <rPh sb="0" eb="1">
      <t>コウヅシマ</t>
    </rPh>
    <phoneticPr fontId="4"/>
  </si>
  <si>
    <t>三宅村</t>
    <rPh sb="0" eb="3">
      <t>ミヤケムラ</t>
    </rPh>
    <phoneticPr fontId="4"/>
  </si>
  <si>
    <t>三</t>
    <rPh sb="0" eb="1">
      <t>ミヤケムラ</t>
    </rPh>
    <phoneticPr fontId="4"/>
  </si>
  <si>
    <t>御蔵島村</t>
    <rPh sb="0" eb="4">
      <t>ミクラジマムラ</t>
    </rPh>
    <phoneticPr fontId="4"/>
  </si>
  <si>
    <t>御</t>
    <rPh sb="0" eb="1">
      <t>ミクラジマムラ</t>
    </rPh>
    <phoneticPr fontId="4"/>
  </si>
  <si>
    <t>八丈町</t>
    <rPh sb="0" eb="3">
      <t>ハチジョウマチ</t>
    </rPh>
    <phoneticPr fontId="4"/>
  </si>
  <si>
    <t>八</t>
    <rPh sb="0" eb="1">
      <t>ハチジョウマチ</t>
    </rPh>
    <phoneticPr fontId="4"/>
  </si>
  <si>
    <t>青ヶ島村</t>
    <rPh sb="0" eb="3">
      <t>アオガシマ</t>
    </rPh>
    <rPh sb="3" eb="4">
      <t>ムラ</t>
    </rPh>
    <phoneticPr fontId="4"/>
  </si>
  <si>
    <t>青</t>
    <rPh sb="0" eb="1">
      <t>アオガシマ</t>
    </rPh>
    <phoneticPr fontId="4"/>
  </si>
  <si>
    <t>小笠原村</t>
    <rPh sb="0" eb="3">
      <t>オガサワラ</t>
    </rPh>
    <rPh sb="3" eb="4">
      <t>ムラ</t>
    </rPh>
    <phoneticPr fontId="4"/>
  </si>
  <si>
    <t>小</t>
    <rPh sb="0" eb="1">
      <t>オガサワラ</t>
    </rPh>
    <phoneticPr fontId="4"/>
  </si>
  <si>
    <t>島しょ町村事務組合</t>
    <rPh sb="0" eb="1">
      <t>トウ</t>
    </rPh>
    <phoneticPr fontId="4"/>
  </si>
  <si>
    <t>島</t>
    <rPh sb="0" eb="1">
      <t>シマ</t>
    </rPh>
    <phoneticPr fontId="4"/>
  </si>
  <si>
    <t>瑞穂斎場組合</t>
  </si>
  <si>
    <t>瑞</t>
    <rPh sb="0" eb="1">
      <t>ズイ</t>
    </rPh>
    <phoneticPr fontId="4"/>
  </si>
  <si>
    <t>ふじみ衛生組合</t>
  </si>
  <si>
    <t>柳泉園組合</t>
  </si>
  <si>
    <t>柳</t>
    <rPh sb="0" eb="1">
      <t>ヤナギ</t>
    </rPh>
    <phoneticPr fontId="4"/>
  </si>
  <si>
    <t>湖南衛生組合</t>
  </si>
  <si>
    <t>湖</t>
    <rPh sb="0" eb="1">
      <t>ミズウミ</t>
    </rPh>
    <phoneticPr fontId="4"/>
  </si>
  <si>
    <t>西多摩衛生組合</t>
  </si>
  <si>
    <t>西多</t>
    <rPh sb="0" eb="1">
      <t>ニシ</t>
    </rPh>
    <rPh sb="1" eb="2">
      <t>オオ</t>
    </rPh>
    <phoneticPr fontId="4"/>
  </si>
  <si>
    <t>多摩川衛生組合</t>
  </si>
  <si>
    <t>多</t>
    <rPh sb="0" eb="1">
      <t>タ</t>
    </rPh>
    <phoneticPr fontId="4"/>
  </si>
  <si>
    <t>小平・村山・大和衛生組合</t>
  </si>
  <si>
    <t>小</t>
    <rPh sb="0" eb="1">
      <t>コ</t>
    </rPh>
    <phoneticPr fontId="4"/>
  </si>
  <si>
    <t>東京都市町村職員退職手当組合</t>
  </si>
  <si>
    <t>退</t>
    <rPh sb="0" eb="1">
      <t>タイ</t>
    </rPh>
    <phoneticPr fontId="4"/>
  </si>
  <si>
    <t>東京都十一市競輪事業組合</t>
  </si>
  <si>
    <t>十</t>
    <rPh sb="0" eb="1">
      <t>ジュウ</t>
    </rPh>
    <phoneticPr fontId="4"/>
  </si>
  <si>
    <t>東京都六市競艇事業組合</t>
  </si>
  <si>
    <t>六</t>
    <rPh sb="0" eb="1">
      <t>ロク</t>
    </rPh>
    <phoneticPr fontId="4"/>
  </si>
  <si>
    <t>東京都四市競艇事業組合</t>
  </si>
  <si>
    <t>四</t>
    <rPh sb="0" eb="1">
      <t>シ</t>
    </rPh>
    <phoneticPr fontId="4"/>
  </si>
  <si>
    <t>東京都市町村議会議員公務災害補償等組合</t>
  </si>
  <si>
    <t>議</t>
    <rPh sb="0" eb="1">
      <t>ギ</t>
    </rPh>
    <phoneticPr fontId="4"/>
  </si>
  <si>
    <t>羽村・瑞穂地区学校給食組合</t>
  </si>
  <si>
    <t>羽</t>
    <rPh sb="0" eb="1">
      <t>ハ</t>
    </rPh>
    <phoneticPr fontId="4"/>
  </si>
  <si>
    <t>東京都三市収益事業組合</t>
  </si>
  <si>
    <t>三</t>
    <rPh sb="0" eb="1">
      <t>サン</t>
    </rPh>
    <phoneticPr fontId="4"/>
  </si>
  <si>
    <t>西秋川衛生組合</t>
  </si>
  <si>
    <t>西秋</t>
    <rPh sb="0" eb="1">
      <t>ニシ</t>
    </rPh>
    <rPh sb="1" eb="2">
      <t>アキ</t>
    </rPh>
    <phoneticPr fontId="4"/>
  </si>
  <si>
    <t>南多摩斎場組合</t>
  </si>
  <si>
    <t>南</t>
    <rPh sb="0" eb="1">
      <t>ミナミ</t>
    </rPh>
    <phoneticPr fontId="4"/>
  </si>
  <si>
    <t>立川・昭島・国立聖苑組合</t>
  </si>
  <si>
    <t>東京市町村総合事務組合</t>
  </si>
  <si>
    <t>総</t>
    <rPh sb="0" eb="1">
      <t>ソウ</t>
    </rPh>
    <phoneticPr fontId="4"/>
  </si>
  <si>
    <t>多摩六都科学館組合</t>
  </si>
  <si>
    <t>多摩ニュータウン環境組合</t>
  </si>
  <si>
    <t>秋川流域斎場組合</t>
  </si>
  <si>
    <t>斎</t>
    <rPh sb="0" eb="1">
      <t>ヒトシ</t>
    </rPh>
    <phoneticPr fontId="4"/>
  </si>
  <si>
    <t>稲城・府中墓苑組合</t>
  </si>
  <si>
    <t>墓</t>
    <rPh sb="0" eb="1">
      <t>ハカ</t>
    </rPh>
    <phoneticPr fontId="4"/>
  </si>
  <si>
    <t>　　　２　東京たま循環組合とは、東京たま広域資源循環組合の略である。</t>
    <rPh sb="5" eb="7">
      <t>トウキョウ</t>
    </rPh>
    <rPh sb="9" eb="11">
      <t>ジュンカン</t>
    </rPh>
    <rPh sb="11" eb="13">
      <t>クミアイ</t>
    </rPh>
    <rPh sb="20" eb="22">
      <t>コウイキ</t>
    </rPh>
    <rPh sb="22" eb="24">
      <t>シゲン</t>
    </rPh>
    <rPh sb="24" eb="26">
      <t>ジュンカン</t>
    </rPh>
    <rPh sb="26" eb="28">
      <t>クミアイ</t>
    </rPh>
    <phoneticPr fontId="4"/>
  </si>
  <si>
    <t>（単位：千円）</t>
    <rPh sb="1" eb="3">
      <t>タンイ</t>
    </rPh>
    <rPh sb="4" eb="6">
      <t>センエン</t>
    </rPh>
    <phoneticPr fontId="5"/>
  </si>
  <si>
    <t>事業</t>
    <rPh sb="0" eb="2">
      <t>ジギョウ</t>
    </rPh>
    <phoneticPr fontId="5"/>
  </si>
  <si>
    <t>法適用企業分</t>
    <rPh sb="0" eb="3">
      <t>ホウテキヨウ</t>
    </rPh>
    <rPh sb="3" eb="5">
      <t>キギョウ</t>
    </rPh>
    <rPh sb="5" eb="6">
      <t>ブン</t>
    </rPh>
    <phoneticPr fontId="5"/>
  </si>
  <si>
    <t>法非適用企業分</t>
    <rPh sb="0" eb="1">
      <t>ホウ</t>
    </rPh>
    <rPh sb="1" eb="2">
      <t>ヒ</t>
    </rPh>
    <rPh sb="2" eb="4">
      <t>テキヨウ</t>
    </rPh>
    <rPh sb="4" eb="6">
      <t>キギョウ</t>
    </rPh>
    <rPh sb="6" eb="7">
      <t>ブン</t>
    </rPh>
    <phoneticPr fontId="5"/>
  </si>
  <si>
    <t>合　　計</t>
    <rPh sb="0" eb="4">
      <t>ゴウケイ</t>
    </rPh>
    <phoneticPr fontId="5"/>
  </si>
  <si>
    <t>上水道</t>
    <rPh sb="0" eb="3">
      <t>ジョウスイドウ</t>
    </rPh>
    <phoneticPr fontId="5"/>
  </si>
  <si>
    <t>工業用水道</t>
    <rPh sb="0" eb="3">
      <t>コウギョウヨウ</t>
    </rPh>
    <rPh sb="3" eb="5">
      <t>スイドウ</t>
    </rPh>
    <phoneticPr fontId="5"/>
  </si>
  <si>
    <t>交　　通</t>
    <rPh sb="0" eb="4">
      <t>コウツウ</t>
    </rPh>
    <phoneticPr fontId="5"/>
  </si>
  <si>
    <t>病　　院</t>
    <rPh sb="0" eb="4">
      <t>ビョウイン</t>
    </rPh>
    <phoneticPr fontId="5"/>
  </si>
  <si>
    <t>簡易水道</t>
    <rPh sb="0" eb="2">
      <t>カンイ</t>
    </rPh>
    <rPh sb="2" eb="4">
      <t>スイドウ</t>
    </rPh>
    <phoneticPr fontId="5"/>
  </si>
  <si>
    <t>下水道</t>
    <rPh sb="0" eb="3">
      <t>ゲスイドウ</t>
    </rPh>
    <phoneticPr fontId="5"/>
  </si>
  <si>
    <t>と畜場</t>
    <rPh sb="1" eb="2">
      <t>チクサン</t>
    </rPh>
    <rPh sb="2" eb="3">
      <t>バ</t>
    </rPh>
    <phoneticPr fontId="5"/>
  </si>
  <si>
    <t>観光施設</t>
    <rPh sb="0" eb="2">
      <t>カンコウ</t>
    </rPh>
    <rPh sb="2" eb="4">
      <t>シセツ</t>
    </rPh>
    <phoneticPr fontId="5"/>
  </si>
  <si>
    <t>宅地造成</t>
    <rPh sb="0" eb="2">
      <t>タクチ</t>
    </rPh>
    <rPh sb="2" eb="4">
      <t>ゾウセイ</t>
    </rPh>
    <phoneticPr fontId="5"/>
  </si>
  <si>
    <t>駐車場整備</t>
    <rPh sb="0" eb="3">
      <t>チュウシャジョウ</t>
    </rPh>
    <rPh sb="3" eb="5">
      <t>セイビ</t>
    </rPh>
    <phoneticPr fontId="5"/>
  </si>
  <si>
    <t>介護ｻｰﾋﾞｽ</t>
    <rPh sb="0" eb="2">
      <t>カイゴ</t>
    </rPh>
    <phoneticPr fontId="5"/>
  </si>
  <si>
    <t>市町村組合計</t>
    <rPh sb="0" eb="3">
      <t>シチョウソン</t>
    </rPh>
    <rPh sb="3" eb="5">
      <t>クミアイ</t>
    </rPh>
    <rPh sb="5" eb="6">
      <t>ケイ</t>
    </rPh>
    <phoneticPr fontId="5"/>
  </si>
  <si>
    <t>市計</t>
    <rPh sb="0" eb="1">
      <t>シケイ</t>
    </rPh>
    <rPh sb="1" eb="2">
      <t>ケイ</t>
    </rPh>
    <phoneticPr fontId="5"/>
  </si>
  <si>
    <t>町村計</t>
    <rPh sb="0" eb="2">
      <t>チョウソン</t>
    </rPh>
    <rPh sb="2" eb="3">
      <t>ケイ</t>
    </rPh>
    <phoneticPr fontId="5"/>
  </si>
  <si>
    <t>八王子市</t>
    <rPh sb="0" eb="4">
      <t>ハチオウジシ</t>
    </rPh>
    <phoneticPr fontId="5"/>
  </si>
  <si>
    <t>八</t>
    <rPh sb="0" eb="1">
      <t>ハチ</t>
    </rPh>
    <phoneticPr fontId="5"/>
  </si>
  <si>
    <t>立</t>
    <rPh sb="0" eb="1">
      <t>タ</t>
    </rPh>
    <phoneticPr fontId="5"/>
  </si>
  <si>
    <t>武</t>
    <rPh sb="0" eb="1">
      <t>ブ</t>
    </rPh>
    <phoneticPr fontId="5"/>
  </si>
  <si>
    <t>三</t>
    <rPh sb="0" eb="1">
      <t>サン</t>
    </rPh>
    <phoneticPr fontId="5"/>
  </si>
  <si>
    <t>青</t>
    <rPh sb="0" eb="1">
      <t>アオ</t>
    </rPh>
    <phoneticPr fontId="5"/>
  </si>
  <si>
    <t>府</t>
    <rPh sb="0" eb="1">
      <t>フ</t>
    </rPh>
    <phoneticPr fontId="5"/>
  </si>
  <si>
    <t>昭</t>
    <rPh sb="0" eb="1">
      <t>ショウワ</t>
    </rPh>
    <phoneticPr fontId="5"/>
  </si>
  <si>
    <t>調</t>
    <rPh sb="0" eb="1">
      <t>チョウシ</t>
    </rPh>
    <phoneticPr fontId="5"/>
  </si>
  <si>
    <t>町</t>
    <rPh sb="0" eb="1">
      <t>マチ</t>
    </rPh>
    <phoneticPr fontId="5"/>
  </si>
  <si>
    <t>金</t>
    <rPh sb="0" eb="1">
      <t>カネ</t>
    </rPh>
    <phoneticPr fontId="5"/>
  </si>
  <si>
    <t>平</t>
    <rPh sb="0" eb="1">
      <t>タイ</t>
    </rPh>
    <phoneticPr fontId="5"/>
  </si>
  <si>
    <t>日</t>
    <rPh sb="0" eb="1">
      <t>ニチ</t>
    </rPh>
    <phoneticPr fontId="5"/>
  </si>
  <si>
    <t>東</t>
    <rPh sb="0" eb="1">
      <t>ヒガシ</t>
    </rPh>
    <phoneticPr fontId="5"/>
  </si>
  <si>
    <t>分</t>
    <rPh sb="0" eb="1">
      <t>ブン</t>
    </rPh>
    <phoneticPr fontId="5"/>
  </si>
  <si>
    <t>国</t>
    <rPh sb="0" eb="1">
      <t>クニ</t>
    </rPh>
    <phoneticPr fontId="5"/>
  </si>
  <si>
    <t>福</t>
    <rPh sb="0" eb="1">
      <t>フク</t>
    </rPh>
    <phoneticPr fontId="5"/>
  </si>
  <si>
    <t>狛</t>
    <rPh sb="0" eb="1">
      <t>コマエ</t>
    </rPh>
    <phoneticPr fontId="5"/>
  </si>
  <si>
    <t>清</t>
    <rPh sb="0" eb="1">
      <t>キヨ</t>
    </rPh>
    <phoneticPr fontId="5"/>
  </si>
  <si>
    <t>久</t>
    <rPh sb="0" eb="1">
      <t>ヒサ</t>
    </rPh>
    <phoneticPr fontId="5"/>
  </si>
  <si>
    <t>村</t>
    <rPh sb="0" eb="1">
      <t>ムラ</t>
    </rPh>
    <phoneticPr fontId="5"/>
  </si>
  <si>
    <t>多</t>
    <rPh sb="0" eb="1">
      <t>オオ</t>
    </rPh>
    <phoneticPr fontId="5"/>
  </si>
  <si>
    <t>稲</t>
    <rPh sb="0" eb="1">
      <t>イネ</t>
    </rPh>
    <phoneticPr fontId="5"/>
  </si>
  <si>
    <t>羽</t>
    <rPh sb="0" eb="1">
      <t>ハネ</t>
    </rPh>
    <phoneticPr fontId="5"/>
  </si>
  <si>
    <t>西東京市</t>
    <rPh sb="0" eb="1">
      <t>ニシ</t>
    </rPh>
    <rPh sb="1" eb="3">
      <t>トウキョウ</t>
    </rPh>
    <rPh sb="3" eb="4">
      <t>シ</t>
    </rPh>
    <phoneticPr fontId="5"/>
  </si>
  <si>
    <t>瑞</t>
    <rPh sb="0" eb="1">
      <t>ミズホ</t>
    </rPh>
    <phoneticPr fontId="5"/>
  </si>
  <si>
    <t>檜</t>
    <rPh sb="0" eb="1">
      <t>ヒノハラ</t>
    </rPh>
    <phoneticPr fontId="5"/>
  </si>
  <si>
    <t>奥</t>
    <rPh sb="0" eb="1">
      <t>オク</t>
    </rPh>
    <phoneticPr fontId="5"/>
  </si>
  <si>
    <t>大</t>
    <rPh sb="0" eb="1">
      <t>ダイ</t>
    </rPh>
    <phoneticPr fontId="5"/>
  </si>
  <si>
    <t>利</t>
    <rPh sb="0" eb="1">
      <t>リ</t>
    </rPh>
    <phoneticPr fontId="5"/>
  </si>
  <si>
    <t>新</t>
    <rPh sb="0" eb="1">
      <t>シン</t>
    </rPh>
    <phoneticPr fontId="5"/>
  </si>
  <si>
    <t>神</t>
    <rPh sb="0" eb="1">
      <t>カミ</t>
    </rPh>
    <phoneticPr fontId="5"/>
  </si>
  <si>
    <t>御</t>
    <rPh sb="0" eb="1">
      <t>オン</t>
    </rPh>
    <phoneticPr fontId="5"/>
  </si>
  <si>
    <t>小</t>
    <rPh sb="0" eb="1">
      <t>ショウ</t>
    </rPh>
    <phoneticPr fontId="5"/>
  </si>
  <si>
    <t>阿</t>
    <rPh sb="0" eb="1">
      <t>ア</t>
    </rPh>
    <phoneticPr fontId="5"/>
  </si>
  <si>
    <t>昭</t>
    <rPh sb="0" eb="1">
      <t>ショウ</t>
    </rPh>
    <phoneticPr fontId="5"/>
  </si>
  <si>
    <t xml:space="preserve">            　　　(単位：百万円、％)</t>
    <rPh sb="19" eb="21">
      <t>ヒャクマン</t>
    </rPh>
    <phoneticPr fontId="17"/>
  </si>
  <si>
    <t>同意等額</t>
    <rPh sb="0" eb="3">
      <t>ドウイトウ</t>
    </rPh>
    <rPh sb="3" eb="4">
      <t>ガク</t>
    </rPh>
    <phoneticPr fontId="4"/>
  </si>
  <si>
    <t>団体名</t>
  </si>
  <si>
    <t>立川市</t>
    <rPh sb="0" eb="2">
      <t>タチカワ</t>
    </rPh>
    <rPh sb="2" eb="3">
      <t>シ</t>
    </rPh>
    <phoneticPr fontId="4"/>
  </si>
  <si>
    <t>市    計</t>
  </si>
  <si>
    <t>町 村 計</t>
  </si>
  <si>
    <t>総 合 計</t>
  </si>
  <si>
    <t>増  減</t>
  </si>
  <si>
    <t xml:space="preserve"> 増減率</t>
  </si>
  <si>
    <t>公共事業等</t>
    <rPh sb="4" eb="5">
      <t>トウ</t>
    </rPh>
    <phoneticPr fontId="4"/>
  </si>
  <si>
    <t>教育・福祉（学校教育施設等整備事業）</t>
    <rPh sb="0" eb="2">
      <t>キョウイク</t>
    </rPh>
    <rPh sb="3" eb="5">
      <t>フクシ</t>
    </rPh>
    <rPh sb="6" eb="8">
      <t>ガッコウ</t>
    </rPh>
    <rPh sb="8" eb="10">
      <t>キョウイク</t>
    </rPh>
    <rPh sb="10" eb="12">
      <t>シセツ</t>
    </rPh>
    <rPh sb="12" eb="13">
      <t>ナド</t>
    </rPh>
    <rPh sb="13" eb="15">
      <t>セイビ</t>
    </rPh>
    <rPh sb="15" eb="17">
      <t>ジギョウ</t>
    </rPh>
    <phoneticPr fontId="17"/>
  </si>
  <si>
    <t>教育・福祉（社会福祉施設整備事業）</t>
    <rPh sb="0" eb="2">
      <t>キョウイク</t>
    </rPh>
    <rPh sb="3" eb="5">
      <t>フクシ</t>
    </rPh>
    <rPh sb="6" eb="8">
      <t>シャカイ</t>
    </rPh>
    <rPh sb="8" eb="10">
      <t>フクシ</t>
    </rPh>
    <rPh sb="10" eb="12">
      <t>シセツ</t>
    </rPh>
    <rPh sb="12" eb="14">
      <t>セイビ</t>
    </rPh>
    <rPh sb="14" eb="16">
      <t>ジギョウ</t>
    </rPh>
    <phoneticPr fontId="17"/>
  </si>
  <si>
    <t>教育・福祉（一般廃棄物処理事業）</t>
    <rPh sb="0" eb="2">
      <t>キョウイク</t>
    </rPh>
    <rPh sb="3" eb="5">
      <t>フクシ</t>
    </rPh>
    <rPh sb="6" eb="8">
      <t>イッパン</t>
    </rPh>
    <rPh sb="8" eb="11">
      <t>ハイキブツ</t>
    </rPh>
    <rPh sb="11" eb="13">
      <t>ショリ</t>
    </rPh>
    <rPh sb="13" eb="15">
      <t>ジギョウ</t>
    </rPh>
    <phoneticPr fontId="17"/>
  </si>
  <si>
    <t>教育・福祉（一般補助施設整備等事業）</t>
    <rPh sb="0" eb="2">
      <t>キョウイク</t>
    </rPh>
    <rPh sb="3" eb="5">
      <t>フクシ</t>
    </rPh>
    <rPh sb="6" eb="8">
      <t>イッパン</t>
    </rPh>
    <rPh sb="8" eb="10">
      <t>ホジョ</t>
    </rPh>
    <rPh sb="10" eb="12">
      <t>シセツ</t>
    </rPh>
    <rPh sb="12" eb="14">
      <t>セイビ</t>
    </rPh>
    <rPh sb="14" eb="15">
      <t>ナド</t>
    </rPh>
    <rPh sb="15" eb="17">
      <t>ジギョウ</t>
    </rPh>
    <phoneticPr fontId="17"/>
  </si>
  <si>
    <t>教育・福祉（施設整備事業（一般財源化分））</t>
    <rPh sb="0" eb="2">
      <t>キョウイク</t>
    </rPh>
    <rPh sb="3" eb="5">
      <t>フクシ</t>
    </rPh>
    <rPh sb="6" eb="8">
      <t>シセツ</t>
    </rPh>
    <rPh sb="8" eb="12">
      <t>セイビジギョウ</t>
    </rPh>
    <rPh sb="13" eb="15">
      <t>イッパン</t>
    </rPh>
    <rPh sb="15" eb="18">
      <t>ザイゲンカ</t>
    </rPh>
    <rPh sb="18" eb="19">
      <t>ブン</t>
    </rPh>
    <phoneticPr fontId="17"/>
  </si>
  <si>
    <t>一般単独（一般事業・一般分）</t>
    <rPh sb="0" eb="2">
      <t>ジギョウ</t>
    </rPh>
    <rPh sb="10" eb="12">
      <t>イッパン</t>
    </rPh>
    <rPh sb="12" eb="13">
      <t>ブン</t>
    </rPh>
    <phoneticPr fontId="4"/>
  </si>
  <si>
    <t>一般単独（地域活性化事業）</t>
    <rPh sb="0" eb="2">
      <t>ジギョウ</t>
    </rPh>
    <rPh sb="5" eb="6">
      <t>チ</t>
    </rPh>
    <rPh sb="6" eb="7">
      <t>イキ</t>
    </rPh>
    <phoneticPr fontId="4"/>
  </si>
  <si>
    <t>一般単独（防災対策事業）</t>
    <rPh sb="0" eb="2">
      <t>ジギョウ</t>
    </rPh>
    <rPh sb="5" eb="7">
      <t>ボウサイ</t>
    </rPh>
    <phoneticPr fontId="4"/>
  </si>
  <si>
    <t>水道事業（上水道事業）</t>
    <rPh sb="5" eb="6">
      <t>ウエ</t>
    </rPh>
    <rPh sb="6" eb="8">
      <t>スイドウ</t>
    </rPh>
    <rPh sb="8" eb="10">
      <t>ジギョウ</t>
    </rPh>
    <phoneticPr fontId="4"/>
  </si>
  <si>
    <t>水道事業（簡易水道事業）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phoneticPr fontId="4"/>
  </si>
  <si>
    <t>観光その他事業</t>
    <rPh sb="0" eb="2">
      <t>カンコウ</t>
    </rPh>
    <rPh sb="4" eb="5">
      <t>タ</t>
    </rPh>
    <phoneticPr fontId="4"/>
  </si>
  <si>
    <t>その他の地方債</t>
    <rPh sb="2" eb="3">
      <t>タ</t>
    </rPh>
    <rPh sb="4" eb="6">
      <t>チホウ</t>
    </rPh>
    <rPh sb="6" eb="7">
      <t>サイ</t>
    </rPh>
    <phoneticPr fontId="4"/>
  </si>
  <si>
    <t>借換債（通常分）</t>
    <rPh sb="4" eb="6">
      <t>ツウジョウ</t>
    </rPh>
    <rPh sb="6" eb="7">
      <t>ブン</t>
    </rPh>
    <phoneticPr fontId="4"/>
  </si>
  <si>
    <t>資金区分</t>
    <rPh sb="0" eb="2">
      <t>シキン</t>
    </rPh>
    <rPh sb="2" eb="4">
      <t>クブン</t>
    </rPh>
    <phoneticPr fontId="4"/>
  </si>
  <si>
    <t>同意等額</t>
    <rPh sb="0" eb="2">
      <t>ドウイ</t>
    </rPh>
    <rPh sb="2" eb="3">
      <t>トウ</t>
    </rPh>
    <rPh sb="3" eb="4">
      <t>ガク</t>
    </rPh>
    <phoneticPr fontId="4"/>
  </si>
  <si>
    <t>資金区分</t>
    <rPh sb="0" eb="1">
      <t>シ</t>
    </rPh>
    <rPh sb="1" eb="2">
      <t>キン</t>
    </rPh>
    <rPh sb="2" eb="4">
      <t>クブン</t>
    </rPh>
    <phoneticPr fontId="4"/>
  </si>
  <si>
    <t>財政融資</t>
    <rPh sb="0" eb="2">
      <t>ザイセイ</t>
    </rPh>
    <rPh sb="2" eb="4">
      <t>ユウシ</t>
    </rPh>
    <phoneticPr fontId="4"/>
  </si>
  <si>
    <t>機構</t>
    <rPh sb="0" eb="2">
      <t>キコウ</t>
    </rPh>
    <phoneticPr fontId="4"/>
  </si>
  <si>
    <t>職員共済</t>
    <rPh sb="0" eb="2">
      <t>ショクイン</t>
    </rPh>
    <rPh sb="2" eb="4">
      <t>キョウサイ</t>
    </rPh>
    <phoneticPr fontId="4"/>
  </si>
  <si>
    <t>市有物件</t>
    <rPh sb="0" eb="2">
      <t>シユウ</t>
    </rPh>
    <rPh sb="2" eb="4">
      <t>ブッケン</t>
    </rPh>
    <phoneticPr fontId="4"/>
  </si>
  <si>
    <t>振興協会</t>
    <rPh sb="0" eb="2">
      <t>シンコウ</t>
    </rPh>
    <rPh sb="2" eb="4">
      <t>キョウカイ</t>
    </rPh>
    <phoneticPr fontId="4"/>
  </si>
  <si>
    <t>銀行等</t>
    <rPh sb="0" eb="2">
      <t>ギンコウ</t>
    </rPh>
    <rPh sb="2" eb="3">
      <t>トウ</t>
    </rPh>
    <phoneticPr fontId="4"/>
  </si>
  <si>
    <t>市場公募</t>
    <rPh sb="0" eb="2">
      <t>シジョウ</t>
    </rPh>
    <rPh sb="2" eb="4">
      <t>コウボ</t>
    </rPh>
    <phoneticPr fontId="4"/>
  </si>
  <si>
    <t>国の予算等
貸付金</t>
    <rPh sb="0" eb="1">
      <t>クニ</t>
    </rPh>
    <rPh sb="2" eb="4">
      <t>ヨサン</t>
    </rPh>
    <rPh sb="4" eb="5">
      <t>トウ</t>
    </rPh>
    <rPh sb="6" eb="8">
      <t>カシツケ</t>
    </rPh>
    <rPh sb="8" eb="9">
      <t>キン</t>
    </rPh>
    <phoneticPr fontId="4"/>
  </si>
  <si>
    <t>(１)公共事業等</t>
    <rPh sb="7" eb="8">
      <t>トウ</t>
    </rPh>
    <phoneticPr fontId="4"/>
  </si>
  <si>
    <t>(２)公営住宅建設事業</t>
  </si>
  <si>
    <t>(３)災害復旧事業</t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</si>
  <si>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4"/>
  </si>
  <si>
    <t>(ⅰ)　施設整備</t>
    <rPh sb="4" eb="6">
      <t>シセツ</t>
    </rPh>
    <rPh sb="6" eb="8">
      <t>セイビ</t>
    </rPh>
    <phoneticPr fontId="4"/>
  </si>
  <si>
    <t>(ⅱ)　用地取得</t>
    <phoneticPr fontId="4"/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</si>
  <si>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4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</si>
  <si>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4"/>
  </si>
  <si>
    <t>エ　一般補助施設整備等事業</t>
    <rPh sb="2" eb="11">
      <t>イッパンホジョシセツセイビナド</t>
    </rPh>
    <rPh sb="11" eb="13">
      <t>ジギョウ</t>
    </rPh>
    <phoneticPr fontId="4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</si>
  <si>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4"/>
  </si>
  <si>
    <t>イ　地域活性化事業</t>
    <rPh sb="2" eb="4">
      <t>チイキ</t>
    </rPh>
    <rPh sb="4" eb="7">
      <t>カッセイカ</t>
    </rPh>
    <rPh sb="7" eb="9">
      <t>ジギョウ</t>
    </rPh>
    <phoneticPr fontId="4"/>
  </si>
  <si>
    <t>ウ　防災対策事業</t>
    <rPh sb="2" eb="4">
      <t>ボウサイ</t>
    </rPh>
    <rPh sb="4" eb="6">
      <t>タイサク</t>
    </rPh>
    <rPh sb="6" eb="8">
      <t>ジギョウ</t>
    </rPh>
    <phoneticPr fontId="4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</si>
  <si>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4"/>
  </si>
  <si>
    <t>(１)上水道事業</t>
  </si>
  <si>
    <t>(２)簡易水道事業</t>
  </si>
  <si>
    <t>(３)病院事業・介護サービス事業</t>
    <rPh sb="5" eb="7">
      <t>ジギョウ</t>
    </rPh>
    <phoneticPr fontId="4"/>
  </si>
  <si>
    <t>ア　公共下水道</t>
    <rPh sb="2" eb="4">
      <t>コウキョウ</t>
    </rPh>
    <rPh sb="4" eb="7">
      <t>ゲスイドウ</t>
    </rPh>
    <phoneticPr fontId="4"/>
  </si>
  <si>
    <t>イ　特定環境保全公共下水道</t>
    <rPh sb="2" eb="4">
      <t>トクテイ</t>
    </rPh>
    <rPh sb="4" eb="6">
      <t>カンキョウ</t>
    </rPh>
    <rPh sb="6" eb="8">
      <t>ホゼン</t>
    </rPh>
    <rPh sb="8" eb="10">
      <t>コウキョウ</t>
    </rPh>
    <rPh sb="10" eb="13">
      <t>ゲスイドウ</t>
    </rPh>
    <phoneticPr fontId="4"/>
  </si>
  <si>
    <t>ウ　流域下水道</t>
    <rPh sb="2" eb="4">
      <t>リュウイキ</t>
    </rPh>
    <rPh sb="4" eb="7">
      <t>ゲスイドウ</t>
    </rPh>
    <phoneticPr fontId="4"/>
  </si>
  <si>
    <t>エ　特定地域生活排水処理施設</t>
    <rPh sb="2" eb="4">
      <t>トクテイ</t>
    </rPh>
    <rPh sb="4" eb="6">
      <t>チイキ</t>
    </rPh>
    <rPh sb="6" eb="8">
      <t>セイカツ</t>
    </rPh>
    <rPh sb="8" eb="10">
      <t>ハイスイ</t>
    </rPh>
    <rPh sb="10" eb="12">
      <t>ショリ</t>
    </rPh>
    <rPh sb="12" eb="14">
      <t>シセツ</t>
    </rPh>
    <phoneticPr fontId="4"/>
  </si>
  <si>
    <t>(６)観光その他事業</t>
    <rPh sb="3" eb="5">
      <t>カンコウ</t>
    </rPh>
    <rPh sb="7" eb="8">
      <t>タ</t>
    </rPh>
    <phoneticPr fontId="4"/>
  </si>
  <si>
    <t>　Ａ　事業区分別一覧</t>
    <rPh sb="3" eb="5">
      <t>ジギョウ</t>
    </rPh>
    <rPh sb="5" eb="7">
      <t>クブン</t>
    </rPh>
    <rPh sb="7" eb="8">
      <t>ベツ</t>
    </rPh>
    <rPh sb="8" eb="10">
      <t>イチラン</t>
    </rPh>
    <phoneticPr fontId="4"/>
  </si>
  <si>
    <t>（利率別内訳）</t>
    <rPh sb="1" eb="3">
      <t>リリツ</t>
    </rPh>
    <rPh sb="3" eb="4">
      <t>ベツ</t>
    </rPh>
    <rPh sb="4" eb="6">
      <t>ウチワケ</t>
    </rPh>
    <phoneticPr fontId="4"/>
  </si>
  <si>
    <t>件数</t>
  </si>
  <si>
    <t>貸  付  額</t>
  </si>
  <si>
    <t>一般利率分</t>
  </si>
  <si>
    <t>特別利率分</t>
  </si>
  <si>
    <t>内</t>
  </si>
  <si>
    <t>公共下水</t>
  </si>
  <si>
    <t>訳</t>
  </si>
  <si>
    <t>流域下水</t>
  </si>
  <si>
    <t>清掃施設</t>
    <phoneticPr fontId="4"/>
  </si>
  <si>
    <t>そ の 他</t>
    <phoneticPr fontId="4"/>
  </si>
  <si>
    <t>公    園</t>
  </si>
  <si>
    <t>駐 輪 場</t>
  </si>
  <si>
    <t>内</t>
    <rPh sb="0" eb="1">
      <t>ウチ</t>
    </rPh>
    <phoneticPr fontId="4"/>
  </si>
  <si>
    <t>文教施設</t>
  </si>
  <si>
    <t>社会労働</t>
  </si>
  <si>
    <t>貸 付 金</t>
  </si>
  <si>
    <t>住宅</t>
    <rPh sb="0" eb="2">
      <t>ジュウタク</t>
    </rPh>
    <phoneticPr fontId="4"/>
  </si>
  <si>
    <t>訳</t>
    <rPh sb="0" eb="1">
      <t>ワケ</t>
    </rPh>
    <phoneticPr fontId="4"/>
  </si>
  <si>
    <t>水    道</t>
  </si>
  <si>
    <t>病    院</t>
  </si>
  <si>
    <t>そ の 他</t>
  </si>
  <si>
    <t>団 体 区 分</t>
    <rPh sb="0" eb="1">
      <t>ダン</t>
    </rPh>
    <rPh sb="2" eb="3">
      <t>カラダ</t>
    </rPh>
    <phoneticPr fontId="4"/>
  </si>
  <si>
    <t>市町村組合計</t>
    <rPh sb="0" eb="3">
      <t>シチョウソン</t>
    </rPh>
    <rPh sb="3" eb="5">
      <t>クミアイ</t>
    </rPh>
    <rPh sb="5" eb="6">
      <t>ケイ</t>
    </rPh>
    <phoneticPr fontId="4"/>
  </si>
  <si>
    <t>（旧）緊急防災</t>
    <rPh sb="1" eb="2">
      <t>キュウ</t>
    </rPh>
    <rPh sb="3" eb="5">
      <t>キンキュウ</t>
    </rPh>
    <rPh sb="5" eb="7">
      <t>ボウサイ</t>
    </rPh>
    <phoneticPr fontId="4"/>
  </si>
  <si>
    <t>・減災事業</t>
    <rPh sb="1" eb="2">
      <t>ゲン</t>
    </rPh>
    <rPh sb="2" eb="3">
      <t>サイ</t>
    </rPh>
    <rPh sb="3" eb="5">
      <t>ジギョウ</t>
    </rPh>
    <phoneticPr fontId="4"/>
  </si>
  <si>
    <t>防災事業</t>
    <rPh sb="0" eb="2">
      <t>ボウサイ</t>
    </rPh>
    <rPh sb="2" eb="4">
      <t>ジギョウ</t>
    </rPh>
    <phoneticPr fontId="4"/>
  </si>
  <si>
    <t>全国</t>
    <rPh sb="0" eb="2">
      <t>ゼンコク</t>
    </rPh>
    <phoneticPr fontId="4"/>
  </si>
  <si>
    <t>都貸付金</t>
    <rPh sb="0" eb="1">
      <t>ト</t>
    </rPh>
    <rPh sb="1" eb="3">
      <t>カシツケ</t>
    </rPh>
    <rPh sb="3" eb="4">
      <t>キン</t>
    </rPh>
    <phoneticPr fontId="5"/>
  </si>
  <si>
    <t>阿伎留病院企業団</t>
    <rPh sb="0" eb="1">
      <t>ア</t>
    </rPh>
    <rPh sb="1" eb="2">
      <t>キ</t>
    </rPh>
    <rPh sb="2" eb="3">
      <t>リュウイ</t>
    </rPh>
    <rPh sb="3" eb="5">
      <t>ビョウイン</t>
    </rPh>
    <rPh sb="5" eb="7">
      <t>キギョウ</t>
    </rPh>
    <rPh sb="7" eb="8">
      <t>ダン</t>
    </rPh>
    <phoneticPr fontId="5"/>
  </si>
  <si>
    <t>福生病院組合</t>
  </si>
  <si>
    <t>全国防災事業</t>
    <rPh sb="0" eb="2">
      <t>ゼンコク</t>
    </rPh>
    <rPh sb="2" eb="4">
      <t>ボウサイ</t>
    </rPh>
    <rPh sb="4" eb="6">
      <t>ジギョウ</t>
    </rPh>
    <phoneticPr fontId="17"/>
  </si>
  <si>
    <t>一般単独（緊急防災・減災事業）</t>
    <rPh sb="0" eb="2">
      <t>ジギョウ</t>
    </rPh>
    <rPh sb="5" eb="7">
      <t>キンキュウ</t>
    </rPh>
    <rPh sb="7" eb="9">
      <t>ボウサイ</t>
    </rPh>
    <rPh sb="10" eb="12">
      <t>ゲンサイ</t>
    </rPh>
    <rPh sb="12" eb="14">
      <t>ジギョウ</t>
    </rPh>
    <phoneticPr fontId="4"/>
  </si>
  <si>
    <t>公営企業借換債</t>
    <rPh sb="0" eb="2">
      <t>コウエイ</t>
    </rPh>
    <rPh sb="2" eb="4">
      <t>キギョウ</t>
    </rPh>
    <rPh sb="4" eb="7">
      <t>カリカエサイ</t>
    </rPh>
    <rPh sb="6" eb="7">
      <t>サイ</t>
    </rPh>
    <phoneticPr fontId="4"/>
  </si>
  <si>
    <t>退職手当債</t>
    <rPh sb="0" eb="1">
      <t>タイ</t>
    </rPh>
    <rPh sb="1" eb="2">
      <t>ショク</t>
    </rPh>
    <rPh sb="2" eb="3">
      <t>テ</t>
    </rPh>
    <rPh sb="3" eb="4">
      <t>トウ</t>
    </rPh>
    <phoneticPr fontId="4"/>
  </si>
  <si>
    <t>国の予算等貸付金債</t>
    <rPh sb="0" eb="1">
      <t>クニ</t>
    </rPh>
    <rPh sb="2" eb="3">
      <t>ヨ</t>
    </rPh>
    <rPh sb="3" eb="4">
      <t>ザン</t>
    </rPh>
    <rPh sb="4" eb="5">
      <t>トウ</t>
    </rPh>
    <rPh sb="5" eb="6">
      <t>カシ</t>
    </rPh>
    <rPh sb="6" eb="7">
      <t>ヅケ</t>
    </rPh>
    <rPh sb="7" eb="8">
      <t>キン</t>
    </rPh>
    <rPh sb="8" eb="9">
      <t>サイ</t>
    </rPh>
    <phoneticPr fontId="4"/>
  </si>
  <si>
    <t>減収補塡債</t>
    <rPh sb="1" eb="2">
      <t>オサム</t>
    </rPh>
    <rPh sb="3" eb="4">
      <t>ウズ</t>
    </rPh>
    <phoneticPr fontId="4"/>
  </si>
  <si>
    <t>（H18～）</t>
    <phoneticPr fontId="4"/>
  </si>
  <si>
    <t>（S60～63)</t>
    <phoneticPr fontId="4"/>
  </si>
  <si>
    <t>一部事務組合計</t>
    <rPh sb="0" eb="2">
      <t>イチブ</t>
    </rPh>
    <rPh sb="2" eb="4">
      <t>ジム</t>
    </rPh>
    <rPh sb="4" eb="6">
      <t>クミアイ</t>
    </rPh>
    <rPh sb="6" eb="7">
      <t>ケイ</t>
    </rPh>
    <phoneticPr fontId="5"/>
  </si>
  <si>
    <t>東京都島嶼町村一部事務組合</t>
  </si>
  <si>
    <t>ふ</t>
    <phoneticPr fontId="4"/>
  </si>
  <si>
    <t>東京たま循環組合</t>
    <phoneticPr fontId="4"/>
  </si>
  <si>
    <t>た</t>
    <phoneticPr fontId="4"/>
  </si>
  <si>
    <t>東京たま広域資源循環組合</t>
  </si>
  <si>
    <t>ニ</t>
    <phoneticPr fontId="4"/>
  </si>
  <si>
    <t>あ</t>
    <phoneticPr fontId="5"/>
  </si>
  <si>
    <t>青梅、羽村地区工業用水道企業団</t>
    <rPh sb="0" eb="2">
      <t>オウメ</t>
    </rPh>
    <rPh sb="3" eb="5">
      <t>ハムラ</t>
    </rPh>
    <rPh sb="5" eb="7">
      <t>チク</t>
    </rPh>
    <rPh sb="7" eb="9">
      <t>コウギョウ</t>
    </rPh>
    <rPh sb="9" eb="10">
      <t>ヨウ</t>
    </rPh>
    <rPh sb="10" eb="12">
      <t>スイドウ</t>
    </rPh>
    <rPh sb="12" eb="14">
      <t>キギョウ</t>
    </rPh>
    <rPh sb="14" eb="15">
      <t>ダン</t>
    </rPh>
    <phoneticPr fontId="5"/>
  </si>
  <si>
    <t>青梅・羽村地区工業用水道企業団</t>
  </si>
  <si>
    <t>阿伎留病院企業団</t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</si>
  <si>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5"/>
  </si>
  <si>
    <t>昭和病院企業団</t>
  </si>
  <si>
    <t xml:space="preserve"> 増　減</t>
    <phoneticPr fontId="4"/>
  </si>
  <si>
    <t>増減率</t>
    <phoneticPr fontId="17"/>
  </si>
  <si>
    <t>A</t>
    <phoneticPr fontId="4"/>
  </si>
  <si>
    <t>B</t>
    <phoneticPr fontId="4"/>
  </si>
  <si>
    <t>C=A-B</t>
    <phoneticPr fontId="4"/>
  </si>
  <si>
    <t>C/B</t>
    <phoneticPr fontId="17"/>
  </si>
  <si>
    <t xml:space="preserve">八王子市 </t>
    <phoneticPr fontId="4"/>
  </si>
  <si>
    <t xml:space="preserve">武蔵野市 </t>
    <phoneticPr fontId="4"/>
  </si>
  <si>
    <t xml:space="preserve">三鷹市 </t>
    <phoneticPr fontId="4"/>
  </si>
  <si>
    <t xml:space="preserve">青梅市 </t>
    <phoneticPr fontId="4"/>
  </si>
  <si>
    <t>府中市</t>
    <phoneticPr fontId="4"/>
  </si>
  <si>
    <t>昭島市</t>
    <phoneticPr fontId="4"/>
  </si>
  <si>
    <t xml:space="preserve">調布市 </t>
    <phoneticPr fontId="4"/>
  </si>
  <si>
    <t>町田市</t>
    <phoneticPr fontId="4"/>
  </si>
  <si>
    <t xml:space="preserve">小金井市 </t>
    <phoneticPr fontId="4"/>
  </si>
  <si>
    <t xml:space="preserve">小平市 </t>
    <phoneticPr fontId="4"/>
  </si>
  <si>
    <t xml:space="preserve">日野市 </t>
    <phoneticPr fontId="4"/>
  </si>
  <si>
    <t xml:space="preserve">東村山市 </t>
    <phoneticPr fontId="4"/>
  </si>
  <si>
    <t xml:space="preserve">国分寺市 </t>
    <phoneticPr fontId="4"/>
  </si>
  <si>
    <t xml:space="preserve">国立市 </t>
    <phoneticPr fontId="4"/>
  </si>
  <si>
    <t xml:space="preserve">福生市 </t>
    <phoneticPr fontId="4"/>
  </si>
  <si>
    <t xml:space="preserve">狛江市 </t>
    <phoneticPr fontId="4"/>
  </si>
  <si>
    <t xml:space="preserve">東大和市 </t>
    <phoneticPr fontId="4"/>
  </si>
  <si>
    <t xml:space="preserve">清瀬市 </t>
    <phoneticPr fontId="4"/>
  </si>
  <si>
    <t>東久留米市</t>
    <phoneticPr fontId="4"/>
  </si>
  <si>
    <t>武蔵村山市</t>
    <phoneticPr fontId="4"/>
  </si>
  <si>
    <t xml:space="preserve">多摩市 </t>
    <phoneticPr fontId="4"/>
  </si>
  <si>
    <t>稲城市</t>
    <phoneticPr fontId="4"/>
  </si>
  <si>
    <t xml:space="preserve">羽村市 </t>
    <phoneticPr fontId="4"/>
  </si>
  <si>
    <t xml:space="preserve">あきる野市 </t>
    <phoneticPr fontId="4"/>
  </si>
  <si>
    <t xml:space="preserve">瑞穂町 </t>
    <phoneticPr fontId="4"/>
  </si>
  <si>
    <t xml:space="preserve">日の出町 </t>
    <phoneticPr fontId="4"/>
  </si>
  <si>
    <t xml:space="preserve">檜原村 </t>
    <phoneticPr fontId="4"/>
  </si>
  <si>
    <t xml:space="preserve">奥多摩町 </t>
    <phoneticPr fontId="4"/>
  </si>
  <si>
    <t xml:space="preserve">大島町 </t>
    <phoneticPr fontId="4"/>
  </si>
  <si>
    <t xml:space="preserve">利島村 </t>
    <phoneticPr fontId="4"/>
  </si>
  <si>
    <t xml:space="preserve">新島村 </t>
    <phoneticPr fontId="4"/>
  </si>
  <si>
    <t>神津島村</t>
    <phoneticPr fontId="4"/>
  </si>
  <si>
    <t xml:space="preserve">三宅村 </t>
    <phoneticPr fontId="4"/>
  </si>
  <si>
    <t xml:space="preserve">御蔵島村 </t>
    <phoneticPr fontId="4"/>
  </si>
  <si>
    <t xml:space="preserve">八丈町 </t>
    <phoneticPr fontId="4"/>
  </si>
  <si>
    <t>青ヶ島村</t>
    <phoneticPr fontId="4"/>
  </si>
  <si>
    <t xml:space="preserve">小笠原村 </t>
    <phoneticPr fontId="4"/>
  </si>
  <si>
    <t>西秋川衛生組合</t>
    <phoneticPr fontId="4"/>
  </si>
  <si>
    <t>阿伎留病院企業団</t>
    <rPh sb="5" eb="7">
      <t>キギョウ</t>
    </rPh>
    <rPh sb="7" eb="8">
      <t>ダン</t>
    </rPh>
    <phoneticPr fontId="4"/>
  </si>
  <si>
    <t xml:space="preserve">                 (単位：百万円、％)</t>
    <phoneticPr fontId="4"/>
  </si>
  <si>
    <t>事  業  債</t>
    <phoneticPr fontId="4"/>
  </si>
  <si>
    <t>C/B</t>
    <phoneticPr fontId="4"/>
  </si>
  <si>
    <t xml:space="preserve"> 一 般 会 計 債</t>
    <phoneticPr fontId="4"/>
  </si>
  <si>
    <t>公営住宅建設事業</t>
    <phoneticPr fontId="4"/>
  </si>
  <si>
    <t>災害復旧事業</t>
    <phoneticPr fontId="4"/>
  </si>
  <si>
    <t>一般単独（地方道路等整備事業）</t>
    <phoneticPr fontId="4"/>
  </si>
  <si>
    <t>辺地及び過疎対策事業</t>
    <phoneticPr fontId="4"/>
  </si>
  <si>
    <t>公共用地先行取得等事業</t>
    <phoneticPr fontId="4"/>
  </si>
  <si>
    <t xml:space="preserve"> 公 営 企 業 債</t>
    <phoneticPr fontId="4"/>
  </si>
  <si>
    <t>病院事業・介護サービス事業</t>
    <phoneticPr fontId="4"/>
  </si>
  <si>
    <t>地域開発事業</t>
    <phoneticPr fontId="4"/>
  </si>
  <si>
    <t>下水道事業</t>
    <phoneticPr fontId="4"/>
  </si>
  <si>
    <t>被災施設借換債</t>
    <phoneticPr fontId="4"/>
  </si>
  <si>
    <t>特定被災地方公共団体借換債</t>
    <phoneticPr fontId="4"/>
  </si>
  <si>
    <t>臨時財政対策債</t>
    <phoneticPr fontId="4"/>
  </si>
  <si>
    <t>借換債（公的資金補償金免除繰上償還）</t>
    <phoneticPr fontId="4"/>
  </si>
  <si>
    <t>合    　　　　 計</t>
    <phoneticPr fontId="4"/>
  </si>
  <si>
    <t>事業債</t>
    <phoneticPr fontId="4"/>
  </si>
  <si>
    <t>１　一般会計債</t>
    <phoneticPr fontId="4"/>
  </si>
  <si>
    <t>(１)公共事業等</t>
    <rPh sb="7" eb="8">
      <t>トウ</t>
    </rPh>
    <phoneticPr fontId="43"/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</si>
  <si>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43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</si>
  <si>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43"/>
  </si>
  <si>
    <t>(ⅰ)　施設整備</t>
    <rPh sb="4" eb="6">
      <t>シセツ</t>
    </rPh>
    <rPh sb="6" eb="8">
      <t>セイビ</t>
    </rPh>
    <phoneticPr fontId="43"/>
  </si>
  <si>
    <t>(ⅱ)　用地取得</t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</si>
  <si>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43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</si>
  <si>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43"/>
  </si>
  <si>
    <t>エ　一般補助施設整備等事業</t>
    <rPh sb="2" eb="11">
      <t>イッパンホジョシセツセイビナド</t>
    </rPh>
    <rPh sb="11" eb="13">
      <t>ジギョウ</t>
    </rPh>
    <phoneticPr fontId="43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</si>
  <si>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43"/>
  </si>
  <si>
    <t>(６)一般単独事業</t>
  </si>
  <si>
    <t>ア　一般事業</t>
    <phoneticPr fontId="4"/>
  </si>
  <si>
    <t>ア　一般事業</t>
  </si>
  <si>
    <t>イ　地域活性化事業</t>
    <rPh sb="2" eb="4">
      <t>チイキ</t>
    </rPh>
    <rPh sb="4" eb="7">
      <t>カッセイカ</t>
    </rPh>
    <rPh sb="7" eb="9">
      <t>ジギョウ</t>
    </rPh>
    <phoneticPr fontId="43"/>
  </si>
  <si>
    <t>ウ　防災対策事業</t>
    <rPh sb="2" eb="4">
      <t>ボウサイ</t>
    </rPh>
    <rPh sb="4" eb="6">
      <t>タイサク</t>
    </rPh>
    <rPh sb="6" eb="8">
      <t>ジギョウ</t>
    </rPh>
    <phoneticPr fontId="43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</si>
  <si>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43"/>
  </si>
  <si>
    <t>オ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2"/>
  </si>
  <si>
    <t>カ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43"/>
  </si>
  <si>
    <t>(７)辺地及び過疎対策事業</t>
  </si>
  <si>
    <t>(８)公共用地先行取得等事業</t>
  </si>
  <si>
    <t>２　公営企業債</t>
    <phoneticPr fontId="4"/>
  </si>
  <si>
    <t>(４)地域開発事業</t>
    <phoneticPr fontId="4"/>
  </si>
  <si>
    <t>(５)下水道事業</t>
    <phoneticPr fontId="4"/>
  </si>
  <si>
    <t>３　被災施設借換債</t>
    <rPh sb="2" eb="4">
      <t>ヒサイ</t>
    </rPh>
    <rPh sb="4" eb="6">
      <t>シセツ</t>
    </rPh>
    <rPh sb="6" eb="8">
      <t>カリカエ</t>
    </rPh>
    <rPh sb="8" eb="9">
      <t>サイ</t>
    </rPh>
    <phoneticPr fontId="43"/>
  </si>
  <si>
    <t>４  臨時財政対策債</t>
    <rPh sb="3" eb="5">
      <t>リンジ</t>
    </rPh>
    <rPh sb="5" eb="7">
      <t>ザイセイ</t>
    </rPh>
    <rPh sb="7" eb="9">
      <t>タイサク</t>
    </rPh>
    <rPh sb="9" eb="10">
      <t>サイ</t>
    </rPh>
    <phoneticPr fontId="43"/>
  </si>
  <si>
    <t>５  退職手当債</t>
    <rPh sb="3" eb="5">
      <t>タイショク</t>
    </rPh>
    <rPh sb="5" eb="7">
      <t>テアテ</t>
    </rPh>
    <rPh sb="7" eb="8">
      <t>サイ</t>
    </rPh>
    <phoneticPr fontId="43"/>
  </si>
  <si>
    <t>６　国の予算等貸付金債</t>
    <rPh sb="2" eb="3">
      <t>クニ</t>
    </rPh>
    <rPh sb="4" eb="6">
      <t>ヨサン</t>
    </rPh>
    <rPh sb="6" eb="7">
      <t>トウ</t>
    </rPh>
    <rPh sb="7" eb="9">
      <t>カシツケ</t>
    </rPh>
    <rPh sb="9" eb="10">
      <t>キン</t>
    </rPh>
    <rPh sb="10" eb="11">
      <t>サイ</t>
    </rPh>
    <phoneticPr fontId="43"/>
  </si>
  <si>
    <t>７  減収補塡債</t>
    <rPh sb="4" eb="5">
      <t>シュウ</t>
    </rPh>
    <rPh sb="6" eb="7">
      <t>ウズ</t>
    </rPh>
    <phoneticPr fontId="43"/>
  </si>
  <si>
    <t>８  借換債（通常分）</t>
    <rPh sb="3" eb="5">
      <t>カリカ</t>
    </rPh>
    <phoneticPr fontId="43"/>
  </si>
  <si>
    <t>合計</t>
    <phoneticPr fontId="4"/>
  </si>
  <si>
    <t>事 業 区 分</t>
    <phoneticPr fontId="4"/>
  </si>
  <si>
    <t>義務教育</t>
    <phoneticPr fontId="4"/>
  </si>
  <si>
    <t>土木施設</t>
    <phoneticPr fontId="4"/>
  </si>
  <si>
    <t>福祉施設</t>
    <phoneticPr fontId="4"/>
  </si>
  <si>
    <t>消防施設</t>
    <phoneticPr fontId="4"/>
  </si>
  <si>
    <t>下 水 道</t>
    <phoneticPr fontId="4"/>
  </si>
  <si>
    <t>合   計</t>
    <phoneticPr fontId="4"/>
  </si>
  <si>
    <t>（５）　市町村債及び区市町村振興基金（市町村分）</t>
    <phoneticPr fontId="3"/>
  </si>
  <si>
    <t>一般単独（一般事業・第三セクター等改革推進債）</t>
    <rPh sb="0" eb="2">
      <t>ジギョウ</t>
    </rPh>
    <rPh sb="10" eb="11">
      <t>ダイ</t>
    </rPh>
    <rPh sb="11" eb="12">
      <t>サン</t>
    </rPh>
    <rPh sb="16" eb="17">
      <t>ナド</t>
    </rPh>
    <rPh sb="17" eb="19">
      <t>カイカク</t>
    </rPh>
    <rPh sb="19" eb="21">
      <t>スイシン</t>
    </rPh>
    <rPh sb="21" eb="22">
      <t>サイ</t>
    </rPh>
    <phoneticPr fontId="4"/>
  </si>
  <si>
    <t>大島町</t>
    <rPh sb="0" eb="2">
      <t>オオシマ</t>
    </rPh>
    <rPh sb="2" eb="3">
      <t>マチ</t>
    </rPh>
    <phoneticPr fontId="3"/>
  </si>
  <si>
    <t>青ヶ島村</t>
    <phoneticPr fontId="3"/>
  </si>
  <si>
    <t>　Ｂ　団体区分別一覧</t>
    <rPh sb="3" eb="5">
      <t>ダンタイ</t>
    </rPh>
    <rPh sb="5" eb="7">
      <t>クブン</t>
    </rPh>
    <rPh sb="7" eb="8">
      <t>ベツ</t>
    </rPh>
    <rPh sb="8" eb="10">
      <t>イチラン</t>
    </rPh>
    <phoneticPr fontId="4"/>
  </si>
  <si>
    <t>(単位：百万円）</t>
    <phoneticPr fontId="4"/>
  </si>
  <si>
    <t>（単位：百万円）</t>
    <rPh sb="1" eb="3">
      <t>タンイ</t>
    </rPh>
    <rPh sb="4" eb="6">
      <t>ヒャクマン</t>
    </rPh>
    <rPh sb="6" eb="7">
      <t>エン</t>
    </rPh>
    <phoneticPr fontId="4"/>
  </si>
  <si>
    <t>ｂ　公営企業会計分</t>
    <rPh sb="2" eb="4">
      <t>コウエイ</t>
    </rPh>
    <phoneticPr fontId="5"/>
  </si>
  <si>
    <t>浅川清流環境組合</t>
  </si>
  <si>
    <t>浅川清流環境組合</t>
    <phoneticPr fontId="3"/>
  </si>
  <si>
    <t>浅</t>
    <rPh sb="0" eb="1">
      <t>アサ</t>
    </rPh>
    <phoneticPr fontId="4"/>
  </si>
  <si>
    <t>小平・村山・大和衛生組合</t>
    <phoneticPr fontId="4"/>
  </si>
  <si>
    <t>同意等額</t>
    <rPh sb="0" eb="2">
      <t>ドウイ</t>
    </rPh>
    <rPh sb="2" eb="3">
      <t>トウ</t>
    </rPh>
    <rPh sb="3" eb="4">
      <t>ガク</t>
    </rPh>
    <phoneticPr fontId="3"/>
  </si>
  <si>
    <t>ａ　普通会計分</t>
    <phoneticPr fontId="4"/>
  </si>
  <si>
    <t>（注）１　島しょ町村事務組合とは、東京都島嶼町村一部事務組合の略である。</t>
    <rPh sb="1" eb="2">
      <t>チュウ</t>
    </rPh>
    <rPh sb="5" eb="6">
      <t>シマ</t>
    </rPh>
    <rPh sb="8" eb="10">
      <t>チョウソン</t>
    </rPh>
    <rPh sb="10" eb="12">
      <t>ジム</t>
    </rPh>
    <rPh sb="12" eb="14">
      <t>クミアイ</t>
    </rPh>
    <rPh sb="17" eb="20">
      <t>トウキョウト</t>
    </rPh>
    <rPh sb="20" eb="21">
      <t>トウショ</t>
    </rPh>
    <rPh sb="22" eb="24">
      <t>チョウソン</t>
    </rPh>
    <rPh sb="24" eb="26">
      <t>イチブ</t>
    </rPh>
    <rPh sb="26" eb="28">
      <t>ジム</t>
    </rPh>
    <rPh sb="28" eb="30">
      <t>クミアイ</t>
    </rPh>
    <rPh sb="31" eb="32">
      <t>リャク</t>
    </rPh>
    <phoneticPr fontId="4"/>
  </si>
  <si>
    <t>団体</t>
    <rPh sb="0" eb="2">
      <t>ダンタイ</t>
    </rPh>
    <phoneticPr fontId="5"/>
  </si>
  <si>
    <t>浅川清流環境組合</t>
    <rPh sb="0" eb="2">
      <t>アサカワ</t>
    </rPh>
    <rPh sb="2" eb="4">
      <t>セイリュウ</t>
    </rPh>
    <rPh sb="4" eb="6">
      <t>カンキョウ</t>
    </rPh>
    <rPh sb="6" eb="8">
      <t>クミアイ</t>
    </rPh>
    <phoneticPr fontId="3"/>
  </si>
  <si>
    <t>一般単独（公共施設等適正管理推進事業）</t>
    <rPh sb="0" eb="2">
      <t>ジギョウ</t>
    </rPh>
    <rPh sb="5" eb="7">
      <t>コウキョウ</t>
    </rPh>
    <rPh sb="7" eb="9">
      <t>シセツ</t>
    </rPh>
    <rPh sb="9" eb="10">
      <t>トウ</t>
    </rPh>
    <rPh sb="10" eb="12">
      <t>テキセイ</t>
    </rPh>
    <rPh sb="12" eb="14">
      <t>カンリ</t>
    </rPh>
    <rPh sb="14" eb="16">
      <t>スイシン</t>
    </rPh>
    <rPh sb="16" eb="18">
      <t>ジギョウ</t>
    </rPh>
    <phoneticPr fontId="4"/>
  </si>
  <si>
    <t>カ　公共施設等適正管理推進事業</t>
    <rPh sb="2" eb="4">
      <t>コウキョウ</t>
    </rPh>
    <rPh sb="4" eb="6">
      <t>シセツ</t>
    </rPh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2"/>
  </si>
  <si>
    <t>西多摩衛生組合</t>
    <phoneticPr fontId="3"/>
  </si>
  <si>
    <t>防災・減災・国土強靭化緊急対策事業</t>
    <phoneticPr fontId="3"/>
  </si>
  <si>
    <t>緊急自然災害防止対策事業</t>
    <phoneticPr fontId="3"/>
  </si>
  <si>
    <t>(２)防災・減災・国土強靭化緊急対策事業</t>
    <phoneticPr fontId="3"/>
  </si>
  <si>
    <t>キ　緊急自然災害防災対策</t>
    <rPh sb="2" eb="4">
      <t>キンキュウ</t>
    </rPh>
    <rPh sb="4" eb="6">
      <t>シゼン</t>
    </rPh>
    <rPh sb="6" eb="8">
      <t>サイガイ</t>
    </rPh>
    <rPh sb="8" eb="10">
      <t>ボウサイ</t>
    </rPh>
    <rPh sb="10" eb="12">
      <t>タイサク</t>
    </rPh>
    <phoneticPr fontId="2"/>
  </si>
  <si>
    <t>オ　公営企業会計適用債</t>
    <rPh sb="2" eb="4">
      <t>コウエイ</t>
    </rPh>
    <rPh sb="4" eb="6">
      <t>キギョウ</t>
    </rPh>
    <rPh sb="6" eb="8">
      <t>カイケイ</t>
    </rPh>
    <rPh sb="8" eb="10">
      <t>テキヨウ</t>
    </rPh>
    <rPh sb="10" eb="11">
      <t>サイ</t>
    </rPh>
    <phoneticPr fontId="4"/>
  </si>
  <si>
    <t>防災・減災</t>
    <rPh sb="0" eb="2">
      <t>ボウサイ</t>
    </rPh>
    <rPh sb="3" eb="5">
      <t>ゲンサイ</t>
    </rPh>
    <phoneticPr fontId="3"/>
  </si>
  <si>
    <t>国土強靭化</t>
  </si>
  <si>
    <t>　　ア　令和元年度市町村債団体別同意等額調</t>
    <rPh sb="7" eb="8">
      <t>ネン</t>
    </rPh>
    <rPh sb="8" eb="9">
      <t>ド</t>
    </rPh>
    <rPh sb="9" eb="12">
      <t>シチョウソン</t>
    </rPh>
    <rPh sb="12" eb="13">
      <t>サイ</t>
    </rPh>
    <rPh sb="13" eb="15">
      <t>ダンタイ</t>
    </rPh>
    <rPh sb="15" eb="16">
      <t>ベツ</t>
    </rPh>
    <rPh sb="16" eb="18">
      <t>ドウイ</t>
    </rPh>
    <rPh sb="18" eb="19">
      <t>トウ</t>
    </rPh>
    <rPh sb="19" eb="20">
      <t>ガク</t>
    </rPh>
    <rPh sb="20" eb="21">
      <t>シラ</t>
    </rPh>
    <phoneticPr fontId="4"/>
  </si>
  <si>
    <t>元年度</t>
    <rPh sb="0" eb="1">
      <t>ガン</t>
    </rPh>
    <rPh sb="1" eb="3">
      <t>ネンド</t>
    </rPh>
    <phoneticPr fontId="17"/>
  </si>
  <si>
    <t>３０年度</t>
    <rPh sb="2" eb="4">
      <t>ネンド</t>
    </rPh>
    <phoneticPr fontId="17"/>
  </si>
  <si>
    <t>イ　令和元年度市町村債事業別同意等額調</t>
    <rPh sb="2" eb="4">
      <t>レイワ</t>
    </rPh>
    <rPh sb="4" eb="6">
      <t>ガンネン</t>
    </rPh>
    <rPh sb="6" eb="7">
      <t>ド</t>
    </rPh>
    <rPh sb="7" eb="10">
      <t>シチョウソン</t>
    </rPh>
    <rPh sb="10" eb="11">
      <t>サイ</t>
    </rPh>
    <rPh sb="11" eb="13">
      <t>ジギョウ</t>
    </rPh>
    <rPh sb="13" eb="14">
      <t>ベツ</t>
    </rPh>
    <rPh sb="14" eb="16">
      <t>ドウイ</t>
    </rPh>
    <rPh sb="16" eb="17">
      <t>トウ</t>
    </rPh>
    <rPh sb="17" eb="18">
      <t>ガク</t>
    </rPh>
    <rPh sb="18" eb="19">
      <t>シラ</t>
    </rPh>
    <phoneticPr fontId="4"/>
  </si>
  <si>
    <t>元年度</t>
    <rPh sb="0" eb="1">
      <t>ガン</t>
    </rPh>
    <rPh sb="1" eb="3">
      <t>ネンド</t>
    </rPh>
    <phoneticPr fontId="4"/>
  </si>
  <si>
    <t>３０年度</t>
    <rPh sb="2" eb="4">
      <t>ネンド</t>
    </rPh>
    <phoneticPr fontId="4"/>
  </si>
  <si>
    <t>ウ　令和元年度市町村債事業別資金調</t>
    <rPh sb="5" eb="7">
      <t>ネンド</t>
    </rPh>
    <rPh sb="7" eb="10">
      <t>シチョウソン</t>
    </rPh>
    <rPh sb="10" eb="11">
      <t>サイ</t>
    </rPh>
    <rPh sb="11" eb="13">
      <t>ジギョウ</t>
    </rPh>
    <rPh sb="13" eb="14">
      <t>ベツ</t>
    </rPh>
    <rPh sb="14" eb="16">
      <t>シキン</t>
    </rPh>
    <rPh sb="16" eb="17">
      <t>シラ</t>
    </rPh>
    <phoneticPr fontId="4"/>
  </si>
  <si>
    <t>(３)公営住宅建設事業</t>
    <phoneticPr fontId="3"/>
  </si>
  <si>
    <t>(４)災害復旧事業</t>
    <phoneticPr fontId="3"/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</si>
  <si>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4"/>
  </si>
  <si>
    <t>(６)一般単独事業</t>
    <phoneticPr fontId="4"/>
  </si>
  <si>
    <t>(７)辺地及び過疎対策事業</t>
    <phoneticPr fontId="4"/>
  </si>
  <si>
    <t>(８)公共用地先行取得等事業</t>
    <phoneticPr fontId="4"/>
  </si>
  <si>
    <t>エ　令和元年度東京都区市町村振興基金貸付状況（市町村等分）</t>
    <rPh sb="2" eb="4">
      <t>レイワ</t>
    </rPh>
    <rPh sb="4" eb="6">
      <t>ガンネン</t>
    </rPh>
    <rPh sb="6" eb="7">
      <t>ド</t>
    </rPh>
    <rPh sb="7" eb="9">
      <t>トウキョウ</t>
    </rPh>
    <rPh sb="9" eb="10">
      <t>ト</t>
    </rPh>
    <rPh sb="10" eb="14">
      <t>クシチョウソン</t>
    </rPh>
    <rPh sb="14" eb="16">
      <t>シンコウ</t>
    </rPh>
    <rPh sb="16" eb="18">
      <t>キキン</t>
    </rPh>
    <rPh sb="18" eb="20">
      <t>カシツケ</t>
    </rPh>
    <rPh sb="20" eb="22">
      <t>ジョウキョウ</t>
    </rPh>
    <rPh sb="23" eb="26">
      <t>シチョウソン</t>
    </rPh>
    <rPh sb="26" eb="27">
      <t>トウ</t>
    </rPh>
    <rPh sb="27" eb="28">
      <t>ブン</t>
    </rPh>
    <phoneticPr fontId="4"/>
  </si>
  <si>
    <t>オ　　令和元年度市町村債事業別現在高調</t>
    <rPh sb="6" eb="8">
      <t>ネンド</t>
    </rPh>
    <rPh sb="8" eb="11">
      <t>シチョウソン</t>
    </rPh>
    <rPh sb="11" eb="12">
      <t>サイ</t>
    </rPh>
    <rPh sb="12" eb="15">
      <t>ジギョウベツ</t>
    </rPh>
    <rPh sb="15" eb="18">
      <t>ゲンザイダカ</t>
    </rPh>
    <rPh sb="18" eb="19">
      <t>シラ</t>
    </rPh>
    <phoneticPr fontId="4"/>
  </si>
  <si>
    <t>(S61・H5～7・9～R元)</t>
    <rPh sb="13" eb="14">
      <t>ガン</t>
    </rPh>
    <phoneticPr fontId="4"/>
  </si>
  <si>
    <t>（H14・19～R元)</t>
    <rPh sb="9" eb="10">
      <t>ガン</t>
    </rPh>
    <phoneticPr fontId="4"/>
  </si>
  <si>
    <t>一部事務組合計</t>
    <rPh sb="0" eb="2">
      <t>イチブ</t>
    </rPh>
    <rPh sb="2" eb="4">
      <t>ジム</t>
    </rPh>
    <rPh sb="4" eb="6">
      <t>クミアイ</t>
    </rPh>
    <phoneticPr fontId="45"/>
  </si>
  <si>
    <t>福生病院企業団</t>
    <rPh sb="4" eb="6">
      <t>キギョウ</t>
    </rPh>
    <rPh sb="6" eb="7">
      <t>ダン</t>
    </rPh>
    <phoneticPr fontId="4"/>
  </si>
  <si>
    <t>福生病院企業団</t>
    <rPh sb="0" eb="2">
      <t>フッサ</t>
    </rPh>
    <rPh sb="2" eb="4">
      <t>ビョウイン</t>
    </rPh>
    <rPh sb="4" eb="6">
      <t>キギョウ</t>
    </rPh>
    <rPh sb="6" eb="7">
      <t>ダン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</si>
</sst>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 ;[Red]\-#,##0\ "/>
    <numFmt numFmtId="177" formatCode="#,##0;&quot;△ &quot;#,##0"/>
    <numFmt numFmtId="178" formatCode="#,##0.0;&quot;△ &quot;#,##0.0"/>
    <numFmt numFmtId="179" formatCode="#,##0_ "/>
    <numFmt numFmtId="180" formatCode="0;&quot;△ &quot;0"/>
    <numFmt numFmtId="181" formatCode="#,##0.0;[Red]\-#,##0.0"/>
    <numFmt numFmtId="182" formatCode="#,##0.00_);[Red]\(#,##0.00\)"/>
    <numFmt numFmtId="183" formatCode="#,##0.00;&quot;△ &quot;#,##0.00"/>
    <numFmt numFmtId="184" formatCode="#,##0.000;&quot;△&quot;#,##0.000"/>
    <numFmt numFmtId="185" formatCode="#,##0.0;&quot;△&quot;#,##0.0"/>
    <numFmt numFmtId="186" formatCode="#,##0.00_ ;[Red]\-#,##0.00\ "/>
    <numFmt numFmtId="187" formatCode="#,##0.000;&quot;△ &quot;#,##0.000"/>
    <numFmt numFmtId="188" formatCode="0.0%"/>
    <numFmt numFmtId="189" formatCode="#,##0_);[Red]\(#,##0\)"/>
    <numFmt numFmtId="190" formatCode="#,##0.000_ "/>
  </numFmts>
  <fonts count="5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family val="3"/>
      <charset val="255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2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8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8">
    <xf numFmtId="0" fontId="0" fillId="0" borderId="0"/>
    <xf numFmtId="0" fontId="2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0" fillId="0" borderId="0"/>
    <xf numFmtId="0" fontId="16" fillId="2" borderId="0"/>
    <xf numFmtId="0" fontId="8" fillId="0" borderId="0"/>
    <xf numFmtId="38" fontId="8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1" borderId="69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" fillId="23" borderId="70" applyNumberFormat="0" applyFont="0" applyAlignment="0" applyProtection="0">
      <alignment vertical="center"/>
    </xf>
    <xf numFmtId="0" fontId="27" fillId="0" borderId="71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4" borderId="7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31" fillId="0" borderId="73" applyNumberFormat="0" applyFill="0" applyAlignment="0" applyProtection="0">
      <alignment vertical="center"/>
    </xf>
    <xf numFmtId="0" fontId="32" fillId="0" borderId="74" applyNumberFormat="0" applyFill="0" applyAlignment="0" applyProtection="0">
      <alignment vertical="center"/>
    </xf>
    <xf numFmtId="0" fontId="33" fillId="0" borderId="7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6" applyNumberFormat="0" applyFill="0" applyAlignment="0" applyProtection="0">
      <alignment vertical="center"/>
    </xf>
    <xf numFmtId="0" fontId="35" fillId="24" borderId="7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72" applyNumberFormat="0" applyAlignment="0" applyProtection="0">
      <alignment vertical="center"/>
    </xf>
    <xf numFmtId="0" fontId="16" fillId="0" borderId="0"/>
    <xf numFmtId="0" fontId="3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500">
    <xf numFmtId="0" fontId="0" fillId="0" borderId="0" xfId="0"/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38" xfId="1" applyFont="1" applyFill="1" applyBorder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3" fillId="0" borderId="0" xfId="9" applyFont="1"/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61" xfId="9" applyFont="1" applyBorder="1" applyAlignment="1">
      <alignment horizontal="right" vertical="center"/>
    </xf>
    <xf numFmtId="0" fontId="8" fillId="0" borderId="62" xfId="9" applyFont="1" applyBorder="1" applyAlignment="1">
      <alignment horizontal="left" vertical="center"/>
    </xf>
    <xf numFmtId="0" fontId="8" fillId="0" borderId="2" xfId="9" applyFont="1" applyBorder="1" applyAlignment="1">
      <alignment horizontal="center" vertical="center"/>
    </xf>
    <xf numFmtId="0" fontId="8" fillId="0" borderId="48" xfId="9" applyFont="1" applyBorder="1" applyAlignment="1">
      <alignment horizontal="center" vertical="center"/>
    </xf>
    <xf numFmtId="0" fontId="8" fillId="0" borderId="48" xfId="9" applyFont="1" applyFill="1" applyBorder="1" applyAlignment="1">
      <alignment horizontal="center" vertical="center"/>
    </xf>
    <xf numFmtId="0" fontId="9" fillId="0" borderId="49" xfId="9" applyFont="1" applyBorder="1" applyAlignment="1">
      <alignment horizontal="center" vertical="center"/>
    </xf>
    <xf numFmtId="0" fontId="9" fillId="0" borderId="46" xfId="9" applyFont="1" applyBorder="1" applyAlignment="1">
      <alignment horizontal="center" vertical="center"/>
    </xf>
    <xf numFmtId="0" fontId="9" fillId="0" borderId="47" xfId="9" applyFont="1" applyBorder="1" applyAlignment="1">
      <alignment horizontal="center" vertical="center"/>
    </xf>
    <xf numFmtId="0" fontId="8" fillId="0" borderId="22" xfId="9" applyFont="1" applyBorder="1" applyAlignment="1">
      <alignment horizontal="distributed" vertical="center" shrinkToFit="1"/>
    </xf>
    <xf numFmtId="0" fontId="8" fillId="0" borderId="46" xfId="9" applyFont="1" applyBorder="1" applyAlignment="1">
      <alignment horizontal="center" vertical="center"/>
    </xf>
    <xf numFmtId="0" fontId="8" fillId="0" borderId="0" xfId="9" quotePrefix="1" applyFont="1" applyAlignment="1">
      <alignment vertical="center"/>
    </xf>
    <xf numFmtId="0" fontId="8" fillId="0" borderId="49" xfId="9" applyFont="1" applyBorder="1" applyAlignment="1">
      <alignment horizontal="center" vertical="center"/>
    </xf>
    <xf numFmtId="0" fontId="8" fillId="0" borderId="47" xfId="9" applyFont="1" applyBorder="1" applyAlignment="1">
      <alignment horizontal="center" vertical="center"/>
    </xf>
    <xf numFmtId="0" fontId="5" fillId="0" borderId="66" xfId="9" applyFont="1" applyBorder="1" applyAlignment="1">
      <alignment horizontal="distributed" vertical="center" shrinkToFit="1"/>
    </xf>
    <xf numFmtId="0" fontId="14" fillId="0" borderId="41" xfId="9" applyFont="1" applyBorder="1" applyAlignment="1">
      <alignment horizontal="distributed" vertical="center" shrinkToFit="1"/>
    </xf>
    <xf numFmtId="0" fontId="8" fillId="0" borderId="52" xfId="9" applyFont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0" xfId="9" applyFont="1" applyFill="1" applyAlignment="1">
      <alignment vertical="center"/>
    </xf>
    <xf numFmtId="182" fontId="15" fillId="0" borderId="0" xfId="1" applyNumberFormat="1" applyFont="1" applyAlignment="1" applyProtection="1">
      <alignment vertical="center"/>
    </xf>
    <xf numFmtId="182" fontId="15" fillId="0" borderId="0" xfId="1" applyNumberFormat="1" applyFont="1" applyAlignment="1">
      <alignment vertical="center"/>
    </xf>
    <xf numFmtId="183" fontId="15" fillId="0" borderId="0" xfId="1" applyNumberFormat="1" applyFont="1" applyAlignment="1">
      <alignment horizontal="right" vertical="center"/>
    </xf>
    <xf numFmtId="178" fontId="15" fillId="0" borderId="0" xfId="1" applyNumberFormat="1" applyFont="1" applyAlignment="1">
      <alignment horizontal="right" vertical="center"/>
    </xf>
    <xf numFmtId="182" fontId="15" fillId="0" borderId="0" xfId="1" applyNumberFormat="1" applyFont="1" applyBorder="1" applyAlignment="1" applyProtection="1">
      <alignment vertical="center"/>
    </xf>
    <xf numFmtId="182" fontId="15" fillId="0" borderId="0" xfId="1" applyNumberFormat="1" applyFont="1" applyBorder="1" applyAlignment="1">
      <alignment vertical="center"/>
    </xf>
    <xf numFmtId="183" fontId="15" fillId="0" borderId="0" xfId="1" quotePrefix="1" applyNumberFormat="1" applyFont="1" applyBorder="1" applyAlignment="1">
      <alignment horizontal="right" vertical="center"/>
    </xf>
    <xf numFmtId="178" fontId="15" fillId="0" borderId="0" xfId="1" applyNumberFormat="1" applyFont="1" applyBorder="1" applyAlignment="1">
      <alignment horizontal="right" vertical="center"/>
    </xf>
    <xf numFmtId="0" fontId="15" fillId="0" borderId="78" xfId="1" applyFont="1" applyBorder="1" applyAlignment="1">
      <alignment horizontal="center" vertical="center"/>
    </xf>
    <xf numFmtId="178" fontId="13" fillId="0" borderId="80" xfId="1" applyNumberFormat="1" applyFont="1" applyBorder="1" applyAlignment="1">
      <alignment horizontal="center" vertical="center"/>
    </xf>
    <xf numFmtId="0" fontId="15" fillId="0" borderId="81" xfId="1" applyFont="1" applyBorder="1" applyAlignment="1">
      <alignment vertical="center"/>
    </xf>
    <xf numFmtId="178" fontId="13" fillId="0" borderId="83" xfId="1" applyNumberFormat="1" applyFont="1" applyBorder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182" fontId="15" fillId="0" borderId="0" xfId="1" applyNumberFormat="1" applyFont="1" applyFill="1" applyAlignment="1" applyProtection="1">
      <alignment vertical="center"/>
    </xf>
    <xf numFmtId="182" fontId="15" fillId="0" borderId="0" xfId="1" applyNumberFormat="1" applyFont="1" applyFill="1" applyAlignment="1">
      <alignment vertical="center"/>
    </xf>
    <xf numFmtId="183" fontId="15" fillId="0" borderId="0" xfId="1" applyNumberFormat="1" applyFont="1" applyFill="1" applyAlignment="1">
      <alignment horizontal="right" vertical="center"/>
    </xf>
    <xf numFmtId="178" fontId="15" fillId="0" borderId="0" xfId="1" applyNumberFormat="1" applyFont="1" applyFill="1" applyAlignment="1">
      <alignment horizontal="right" vertical="center"/>
    </xf>
    <xf numFmtId="0" fontId="15" fillId="0" borderId="0" xfId="1" applyFont="1" applyFill="1" applyBorder="1" applyAlignment="1">
      <alignment vertical="center"/>
    </xf>
    <xf numFmtId="0" fontId="13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vertical="center"/>
    </xf>
    <xf numFmtId="186" fontId="15" fillId="0" borderId="0" xfId="1" applyNumberFormat="1" applyFont="1" applyFill="1" applyBorder="1" applyAlignment="1" applyProtection="1">
      <alignment vertical="center"/>
    </xf>
    <xf numFmtId="182" fontId="15" fillId="0" borderId="0" xfId="1" applyNumberFormat="1" applyFont="1" applyFill="1" applyBorder="1" applyAlignment="1" applyProtection="1">
      <alignment vertical="center"/>
    </xf>
    <xf numFmtId="183" fontId="15" fillId="0" borderId="0" xfId="1" applyNumberFormat="1" applyFont="1" applyFill="1" applyBorder="1" applyAlignment="1" applyProtection="1">
      <alignment vertical="center"/>
    </xf>
    <xf numFmtId="183" fontId="15" fillId="0" borderId="0" xfId="1" applyNumberFormat="1" applyFont="1" applyFill="1" applyBorder="1" applyAlignment="1" applyProtection="1">
      <alignment horizontal="right" vertical="center"/>
    </xf>
    <xf numFmtId="0" fontId="15" fillId="0" borderId="78" xfId="1" applyFont="1" applyFill="1" applyBorder="1" applyAlignment="1" applyProtection="1">
      <alignment vertical="center"/>
    </xf>
    <xf numFmtId="0" fontId="15" fillId="0" borderId="64" xfId="1" applyFont="1" applyFill="1" applyBorder="1" applyAlignment="1" applyProtection="1">
      <alignment horizontal="center" vertical="center"/>
    </xf>
    <xf numFmtId="186" fontId="15" fillId="0" borderId="65" xfId="1" applyNumberFormat="1" applyFont="1" applyFill="1" applyBorder="1" applyAlignment="1" applyProtection="1">
      <alignment horizontal="center" vertical="center"/>
    </xf>
    <xf numFmtId="183" fontId="15" fillId="0" borderId="65" xfId="1" applyNumberFormat="1" applyFont="1" applyFill="1" applyBorder="1" applyAlignment="1" applyProtection="1">
      <alignment horizontal="center" vertical="center"/>
    </xf>
    <xf numFmtId="178" fontId="15" fillId="0" borderId="35" xfId="1" applyNumberFormat="1" applyFont="1" applyFill="1" applyBorder="1" applyAlignment="1" applyProtection="1">
      <alignment horizontal="center" vertical="center"/>
    </xf>
    <xf numFmtId="0" fontId="15" fillId="0" borderId="32" xfId="1" applyFont="1" applyFill="1" applyBorder="1" applyAlignment="1" applyProtection="1">
      <alignment horizontal="center" vertical="center"/>
    </xf>
    <xf numFmtId="0" fontId="15" fillId="0" borderId="109" xfId="1" applyFont="1" applyFill="1" applyBorder="1" applyAlignment="1" applyProtection="1">
      <alignment vertical="center"/>
    </xf>
    <xf numFmtId="186" fontId="15" fillId="0" borderId="42" xfId="1" applyNumberFormat="1" applyFont="1" applyFill="1" applyBorder="1" applyAlignment="1" applyProtection="1">
      <alignment horizontal="center" vertical="center"/>
    </xf>
    <xf numFmtId="182" fontId="15" fillId="0" borderId="42" xfId="1" applyNumberFormat="1" applyFont="1" applyFill="1" applyBorder="1" applyAlignment="1" applyProtection="1">
      <alignment horizontal="center" vertical="center"/>
    </xf>
    <xf numFmtId="183" fontId="15" fillId="0" borderId="42" xfId="1" applyNumberFormat="1" applyFont="1" applyFill="1" applyBorder="1" applyAlignment="1" applyProtection="1">
      <alignment horizontal="center" vertical="center"/>
    </xf>
    <xf numFmtId="178" fontId="15" fillId="0" borderId="43" xfId="1" applyNumberFormat="1" applyFont="1" applyFill="1" applyBorder="1" applyAlignment="1" applyProtection="1">
      <alignment horizontal="center" vertical="center"/>
    </xf>
    <xf numFmtId="0" fontId="13" fillId="0" borderId="20" xfId="1" applyFont="1" applyFill="1" applyBorder="1" applyAlignment="1" applyProtection="1">
      <alignment vertical="center"/>
    </xf>
    <xf numFmtId="0" fontId="8" fillId="0" borderId="67" xfId="1" applyFont="1" applyFill="1" applyBorder="1" applyAlignment="1" applyProtection="1">
      <alignment vertical="center"/>
    </xf>
    <xf numFmtId="0" fontId="8" fillId="0" borderId="84" xfId="1" applyFont="1" applyFill="1" applyBorder="1" applyAlignment="1" applyProtection="1">
      <alignment horizontal="left" vertical="center" indent="1"/>
    </xf>
    <xf numFmtId="0" fontId="8" fillId="0" borderId="85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37" fontId="8" fillId="0" borderId="111" xfId="54" applyNumberFormat="1" applyFont="1" applyFill="1" applyBorder="1" applyAlignment="1" applyProtection="1">
      <alignment horizontal="left" vertical="center" indent="1"/>
    </xf>
    <xf numFmtId="37" fontId="8" fillId="0" borderId="112" xfId="54" applyNumberFormat="1" applyFont="1" applyFill="1" applyBorder="1" applyAlignment="1" applyProtection="1">
      <alignment horizontal="left" vertical="center" indent="1"/>
    </xf>
    <xf numFmtId="0" fontId="8" fillId="0" borderId="22" xfId="1" applyFont="1" applyFill="1" applyBorder="1" applyAlignment="1" applyProtection="1">
      <alignment horizontal="left" vertical="center" indent="1"/>
    </xf>
    <xf numFmtId="0" fontId="8" fillId="0" borderId="46" xfId="1" applyFont="1" applyFill="1" applyBorder="1" applyAlignment="1" applyProtection="1">
      <alignment vertical="center"/>
    </xf>
    <xf numFmtId="0" fontId="8" fillId="0" borderId="114" xfId="1" applyFont="1" applyFill="1" applyBorder="1" applyAlignment="1" applyProtection="1">
      <alignment vertical="center"/>
    </xf>
    <xf numFmtId="0" fontId="13" fillId="0" borderId="46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78" fontId="8" fillId="0" borderId="0" xfId="43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37" fontId="14" fillId="0" borderId="0" xfId="1" applyNumberFormat="1" applyFont="1" applyAlignment="1" applyProtection="1">
      <alignment vertical="center"/>
    </xf>
    <xf numFmtId="183" fontId="15" fillId="0" borderId="0" xfId="1" applyNumberFormat="1" applyFont="1" applyFill="1" applyBorder="1" applyAlignment="1">
      <alignment vertical="center"/>
    </xf>
    <xf numFmtId="0" fontId="21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5" fillId="0" borderId="20" xfId="1" applyFont="1" applyFill="1" applyBorder="1" applyAlignment="1" applyProtection="1">
      <alignment horizontal="distributed" vertical="center" justifyLastLine="1"/>
    </xf>
    <xf numFmtId="0" fontId="15" fillId="0" borderId="21" xfId="1" applyFont="1" applyFill="1" applyBorder="1" applyAlignment="1" applyProtection="1">
      <alignment horizontal="distributed" vertical="center" justifyLastLine="1"/>
    </xf>
    <xf numFmtId="0" fontId="15" fillId="0" borderId="64" xfId="1" applyFont="1" applyFill="1" applyBorder="1" applyAlignment="1" applyProtection="1">
      <alignment horizontal="distributed" vertical="center" justifyLastLine="1"/>
    </xf>
    <xf numFmtId="0" fontId="8" fillId="0" borderId="0" xfId="1" applyFont="1" applyFill="1" applyBorder="1" applyAlignment="1">
      <alignment vertical="center"/>
    </xf>
    <xf numFmtId="0" fontId="15" fillId="0" borderId="51" xfId="1" applyFont="1" applyFill="1" applyBorder="1" applyAlignment="1" applyProtection="1">
      <alignment horizontal="distributed" vertical="center" justifyLastLine="1"/>
    </xf>
    <xf numFmtId="0" fontId="14" fillId="0" borderId="50" xfId="1" applyFont="1" applyFill="1" applyBorder="1" applyAlignment="1">
      <alignment horizontal="distributed" vertical="center" justifyLastLine="1"/>
    </xf>
    <xf numFmtId="0" fontId="8" fillId="0" borderId="19" xfId="1" applyFont="1" applyFill="1" applyBorder="1" applyAlignment="1">
      <alignment horizontal="distributed" vertical="center" justifyLastLine="1"/>
    </xf>
    <xf numFmtId="0" fontId="14" fillId="0" borderId="19" xfId="1" applyFont="1" applyFill="1" applyBorder="1" applyAlignment="1">
      <alignment horizontal="distributed" vertical="center" justifyLastLine="1"/>
    </xf>
    <xf numFmtId="0" fontId="14" fillId="0" borderId="33" xfId="1" applyFont="1" applyFill="1" applyBorder="1" applyAlignment="1">
      <alignment horizontal="distributed" vertical="center" justifyLastLine="1"/>
    </xf>
    <xf numFmtId="0" fontId="17" fillId="0" borderId="60" xfId="1" applyFont="1" applyFill="1" applyBorder="1" applyAlignment="1">
      <alignment horizontal="distributed" vertical="center" wrapText="1" justifyLastLine="1"/>
    </xf>
    <xf numFmtId="0" fontId="8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183" fontId="8" fillId="0" borderId="0" xfId="1" applyNumberFormat="1" applyFont="1" applyFill="1" applyBorder="1" applyAlignment="1">
      <alignment vertical="center"/>
    </xf>
    <xf numFmtId="0" fontId="15" fillId="0" borderId="126" xfId="1" applyFont="1" applyFill="1" applyBorder="1" applyAlignment="1" applyProtection="1">
      <alignment horizontal="left" vertical="center" indent="1"/>
    </xf>
    <xf numFmtId="0" fontId="8" fillId="0" borderId="127" xfId="1" applyFont="1" applyFill="1" applyBorder="1" applyAlignment="1" applyProtection="1">
      <alignment horizontal="left" vertical="center" indent="1"/>
    </xf>
    <xf numFmtId="0" fontId="8" fillId="0" borderId="127" xfId="1" applyFont="1" applyFill="1" applyBorder="1" applyAlignment="1" applyProtection="1">
      <alignment vertical="center"/>
    </xf>
    <xf numFmtId="0" fontId="15" fillId="0" borderId="84" xfId="1" applyFont="1" applyFill="1" applyBorder="1" applyAlignment="1" applyProtection="1">
      <alignment horizontal="left" vertical="center" indent="1"/>
    </xf>
    <xf numFmtId="0" fontId="8" fillId="0" borderId="94" xfId="1" applyFont="1" applyFill="1" applyBorder="1" applyAlignment="1" applyProtection="1">
      <alignment horizontal="left" vertical="center" indent="1"/>
    </xf>
    <xf numFmtId="0" fontId="8" fillId="0" borderId="94" xfId="1" applyFont="1" applyFill="1" applyBorder="1" applyAlignment="1" applyProtection="1">
      <alignment vertical="center"/>
    </xf>
    <xf numFmtId="0" fontId="15" fillId="0" borderId="84" xfId="1" applyFont="1" applyFill="1" applyBorder="1" applyAlignment="1" applyProtection="1">
      <alignment horizontal="left" vertical="center" indent="2"/>
    </xf>
    <xf numFmtId="0" fontId="8" fillId="0" borderId="94" xfId="1" applyFont="1" applyFill="1" applyBorder="1" applyAlignment="1" applyProtection="1">
      <alignment horizontal="left" vertical="center" indent="2"/>
    </xf>
    <xf numFmtId="0" fontId="15" fillId="0" borderId="84" xfId="1" applyFont="1" applyFill="1" applyBorder="1" applyAlignment="1" applyProtection="1">
      <alignment horizontal="left" vertical="center" indent="3"/>
    </xf>
    <xf numFmtId="183" fontId="8" fillId="0" borderId="0" xfId="43" applyNumberFormat="1" applyFont="1" applyFill="1" applyBorder="1" applyAlignment="1">
      <alignment horizontal="right" vertical="center"/>
    </xf>
    <xf numFmtId="0" fontId="15" fillId="0" borderId="135" xfId="1" applyFont="1" applyFill="1" applyBorder="1" applyAlignment="1" applyProtection="1">
      <alignment horizontal="left" vertical="center" indent="1"/>
    </xf>
    <xf numFmtId="0" fontId="8" fillId="0" borderId="136" xfId="1" applyFont="1" applyFill="1" applyBorder="1" applyAlignment="1" applyProtection="1">
      <alignment horizontal="left" vertical="center" indent="1"/>
    </xf>
    <xf numFmtId="0" fontId="8" fillId="0" borderId="136" xfId="1" applyFont="1" applyFill="1" applyBorder="1" applyAlignment="1" applyProtection="1">
      <alignment vertical="center"/>
    </xf>
    <xf numFmtId="2" fontId="8" fillId="0" borderId="0" xfId="1" applyNumberFormat="1" applyFont="1" applyFill="1" applyBorder="1" applyAlignment="1">
      <alignment vertical="center"/>
    </xf>
    <xf numFmtId="0" fontId="15" fillId="0" borderId="6" xfId="1" applyFont="1" applyFill="1" applyBorder="1" applyAlignment="1" applyProtection="1">
      <alignment vertical="center"/>
    </xf>
    <xf numFmtId="181" fontId="8" fillId="0" borderId="0" xfId="1" applyNumberFormat="1" applyFont="1" applyFill="1" applyBorder="1" applyAlignment="1">
      <alignment vertical="center"/>
    </xf>
    <xf numFmtId="0" fontId="13" fillId="0" borderId="0" xfId="55" applyFont="1" applyAlignment="1">
      <alignment vertical="center"/>
    </xf>
    <xf numFmtId="37" fontId="13" fillId="0" borderId="0" xfId="55" applyNumberFormat="1" applyFont="1" applyAlignment="1" applyProtection="1">
      <alignment vertical="center"/>
    </xf>
    <xf numFmtId="0" fontId="13" fillId="0" borderId="0" xfId="55" applyFont="1" applyFill="1" applyBorder="1" applyAlignment="1">
      <alignment vertical="center"/>
    </xf>
    <xf numFmtId="37" fontId="13" fillId="0" borderId="0" xfId="55" applyNumberFormat="1" applyFont="1" applyBorder="1" applyAlignment="1" applyProtection="1">
      <alignment vertical="center"/>
    </xf>
    <xf numFmtId="0" fontId="13" fillId="0" borderId="0" xfId="55" applyFont="1" applyBorder="1" applyAlignment="1">
      <alignment horizontal="right" vertical="center"/>
    </xf>
    <xf numFmtId="0" fontId="13" fillId="0" borderId="20" xfId="55" applyFont="1" applyFill="1" applyBorder="1" applyAlignment="1">
      <alignment horizontal="center" vertical="center"/>
    </xf>
    <xf numFmtId="0" fontId="13" fillId="0" borderId="21" xfId="55" applyFont="1" applyFill="1" applyBorder="1" applyAlignment="1">
      <alignment horizontal="center" vertical="center"/>
    </xf>
    <xf numFmtId="0" fontId="13" fillId="0" borderId="79" xfId="55" applyFont="1" applyBorder="1" applyAlignment="1">
      <alignment horizontal="center" vertical="center"/>
    </xf>
    <xf numFmtId="0" fontId="13" fillId="0" borderId="53" xfId="55" applyFont="1" applyBorder="1" applyAlignment="1">
      <alignment horizontal="center" vertical="center"/>
    </xf>
    <xf numFmtId="37" fontId="13" fillId="0" borderId="13" xfId="55" applyNumberFormat="1" applyFont="1" applyBorder="1" applyAlignment="1" applyProtection="1">
      <alignment horizontal="center" vertical="center"/>
    </xf>
    <xf numFmtId="37" fontId="13" fillId="0" borderId="38" xfId="55" applyNumberFormat="1" applyFont="1" applyBorder="1" applyAlignment="1" applyProtection="1">
      <alignment horizontal="center" vertical="center"/>
    </xf>
    <xf numFmtId="0" fontId="13" fillId="0" borderId="68" xfId="55" applyFont="1" applyFill="1" applyBorder="1" applyAlignment="1">
      <alignment horizontal="center" vertical="center"/>
    </xf>
    <xf numFmtId="0" fontId="13" fillId="0" borderId="96" xfId="55" applyFont="1" applyFill="1" applyBorder="1" applyAlignment="1">
      <alignment horizontal="center" vertical="center"/>
    </xf>
    <xf numFmtId="0" fontId="13" fillId="0" borderId="55" xfId="55" applyFont="1" applyBorder="1" applyAlignment="1">
      <alignment horizontal="center" vertical="center"/>
    </xf>
    <xf numFmtId="37" fontId="13" fillId="0" borderId="55" xfId="55" applyNumberFormat="1" applyFont="1" applyBorder="1" applyAlignment="1" applyProtection="1">
      <alignment horizontal="center" vertical="center"/>
    </xf>
    <xf numFmtId="188" fontId="13" fillId="0" borderId="12" xfId="56" applyNumberFormat="1" applyFont="1" applyBorder="1" applyAlignment="1" applyProtection="1">
      <alignment horizontal="center" vertical="center"/>
    </xf>
    <xf numFmtId="188" fontId="13" fillId="0" borderId="63" xfId="56" applyNumberFormat="1" applyFont="1" applyBorder="1" applyAlignment="1" applyProtection="1">
      <alignment horizontal="center" vertical="center"/>
    </xf>
    <xf numFmtId="177" fontId="8" fillId="0" borderId="0" xfId="55" applyNumberFormat="1" applyFont="1" applyBorder="1" applyAlignment="1" applyProtection="1">
      <alignment horizontal="right" vertical="center"/>
    </xf>
    <xf numFmtId="0" fontId="13" fillId="0" borderId="22" xfId="55" applyFont="1" applyFill="1" applyBorder="1" applyAlignment="1">
      <alignment horizontal="distributed" vertical="center"/>
    </xf>
    <xf numFmtId="0" fontId="13" fillId="0" borderId="55" xfId="55" applyFont="1" applyFill="1" applyBorder="1" applyAlignment="1">
      <alignment horizontal="distributed" vertical="center"/>
    </xf>
    <xf numFmtId="0" fontId="13" fillId="0" borderId="68" xfId="55" applyFont="1" applyFill="1" applyBorder="1" applyAlignment="1">
      <alignment horizontal="distributed" vertical="center"/>
    </xf>
    <xf numFmtId="0" fontId="13" fillId="0" borderId="22" xfId="55" applyFont="1" applyBorder="1" applyAlignment="1">
      <alignment horizontal="center" vertical="center"/>
    </xf>
    <xf numFmtId="0" fontId="13" fillId="0" borderId="55" xfId="55" applyFont="1" applyBorder="1" applyAlignment="1">
      <alignment horizontal="distributed" vertical="center"/>
    </xf>
    <xf numFmtId="0" fontId="13" fillId="0" borderId="68" xfId="55" applyFont="1" applyBorder="1" applyAlignment="1">
      <alignment horizontal="center" vertical="center"/>
    </xf>
    <xf numFmtId="37" fontId="13" fillId="0" borderId="21" xfId="55" applyNumberFormat="1" applyFont="1" applyBorder="1" applyAlignment="1" applyProtection="1">
      <alignment horizontal="center" vertical="center"/>
    </xf>
    <xf numFmtId="37" fontId="13" fillId="0" borderId="96" xfId="55" applyNumberFormat="1" applyFont="1" applyBorder="1" applyAlignment="1" applyProtection="1">
      <alignment horizontal="center" vertical="center"/>
    </xf>
    <xf numFmtId="37" fontId="40" fillId="0" borderId="55" xfId="55" applyNumberFormat="1" applyFont="1" applyBorder="1" applyAlignment="1" applyProtection="1">
      <alignment vertical="center"/>
    </xf>
    <xf numFmtId="37" fontId="13" fillId="0" borderId="55" xfId="55" applyNumberFormat="1" applyFont="1" applyBorder="1" applyAlignment="1" applyProtection="1">
      <alignment vertical="center"/>
    </xf>
    <xf numFmtId="0" fontId="13" fillId="0" borderId="82" xfId="55" applyFont="1" applyBorder="1" applyAlignment="1">
      <alignment vertical="center"/>
    </xf>
    <xf numFmtId="0" fontId="19" fillId="0" borderId="0" xfId="1" applyFont="1" applyFill="1" applyAlignment="1">
      <alignment vertical="center"/>
    </xf>
    <xf numFmtId="0" fontId="13" fillId="0" borderId="0" xfId="1" applyFont="1" applyAlignment="1">
      <alignment vertical="center"/>
    </xf>
    <xf numFmtId="38" fontId="40" fillId="0" borderId="37" xfId="5" applyFont="1" applyFill="1" applyBorder="1" applyAlignment="1">
      <alignment horizontal="distributed" vertical="center"/>
    </xf>
    <xf numFmtId="38" fontId="40" fillId="0" borderId="38" xfId="5" applyFont="1" applyFill="1" applyBorder="1" applyAlignment="1">
      <alignment horizontal="center" vertical="center"/>
    </xf>
    <xf numFmtId="38" fontId="40" fillId="0" borderId="39" xfId="5" applyFont="1" applyFill="1" applyBorder="1" applyAlignment="1">
      <alignment horizontal="distributed" vertical="center"/>
    </xf>
    <xf numFmtId="38" fontId="40" fillId="0" borderId="40" xfId="5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39" fillId="0" borderId="0" xfId="1" applyFont="1" applyBorder="1" applyAlignment="1">
      <alignment horizontal="center" vertical="center"/>
    </xf>
    <xf numFmtId="184" fontId="19" fillId="0" borderId="0" xfId="1" applyNumberFormat="1" applyFont="1" applyFill="1" applyBorder="1" applyAlignment="1" applyProtection="1">
      <alignment vertical="center"/>
    </xf>
    <xf numFmtId="184" fontId="19" fillId="0" borderId="0" xfId="1" applyNumberFormat="1" applyFont="1" applyFill="1" applyBorder="1" applyAlignment="1" applyProtection="1">
      <alignment horizontal="right" vertical="center"/>
    </xf>
    <xf numFmtId="185" fontId="19" fillId="0" borderId="0" xfId="1" applyNumberFormat="1" applyFont="1" applyBorder="1" applyAlignment="1" applyProtection="1">
      <alignment horizontal="right" vertical="center"/>
    </xf>
    <xf numFmtId="0" fontId="13" fillId="0" borderId="22" xfId="1" applyFont="1" applyFill="1" applyBorder="1" applyAlignment="1" applyProtection="1">
      <alignment vertical="center"/>
    </xf>
    <xf numFmtId="0" fontId="13" fillId="0" borderId="118" xfId="1" applyFont="1" applyFill="1" applyBorder="1" applyAlignment="1" applyProtection="1">
      <alignment horizontal="left" vertical="center"/>
    </xf>
    <xf numFmtId="0" fontId="15" fillId="0" borderId="6" xfId="1" applyFont="1" applyFill="1" applyBorder="1" applyAlignment="1" applyProtection="1">
      <alignment horizontal="left" vertical="center"/>
    </xf>
    <xf numFmtId="37" fontId="40" fillId="0" borderId="96" xfId="55" applyNumberFormat="1" applyFont="1" applyBorder="1" applyAlignment="1" applyProtection="1">
      <alignment vertical="center"/>
    </xf>
    <xf numFmtId="37" fontId="40" fillId="0" borderId="89" xfId="55" applyNumberFormat="1" applyFont="1" applyBorder="1" applyAlignment="1" applyProtection="1">
      <alignment vertical="center"/>
    </xf>
    <xf numFmtId="37" fontId="13" fillId="0" borderId="96" xfId="55" applyNumberFormat="1" applyFont="1" applyBorder="1" applyAlignment="1" applyProtection="1">
      <alignment vertical="center"/>
    </xf>
    <xf numFmtId="37" fontId="13" fillId="0" borderId="33" xfId="55" applyNumberFormat="1" applyFont="1" applyBorder="1" applyAlignment="1" applyProtection="1">
      <alignment vertical="center"/>
    </xf>
    <xf numFmtId="0" fontId="13" fillId="0" borderId="0" xfId="55" applyFont="1" applyFill="1" applyAlignment="1">
      <alignment vertical="center"/>
    </xf>
    <xf numFmtId="0" fontId="13" fillId="0" borderId="0" xfId="55" applyFont="1" applyFill="1" applyAlignment="1">
      <alignment horizontal="center" vertical="center"/>
    </xf>
    <xf numFmtId="0" fontId="13" fillId="0" borderId="0" xfId="55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39" xfId="1" applyFont="1" applyFill="1" applyBorder="1" applyAlignment="1">
      <alignment horizontal="distributed" vertical="center"/>
    </xf>
    <xf numFmtId="0" fontId="13" fillId="0" borderId="85" xfId="1" applyFont="1" applyFill="1" applyBorder="1" applyAlignment="1" applyProtection="1">
      <alignment vertical="center"/>
    </xf>
    <xf numFmtId="0" fontId="8" fillId="0" borderId="29" xfId="1" applyFont="1" applyFill="1" applyBorder="1" applyAlignment="1" applyProtection="1">
      <alignment horizontal="left" vertical="center" indent="1"/>
    </xf>
    <xf numFmtId="0" fontId="13" fillId="0" borderId="151" xfId="1" applyFont="1" applyFill="1" applyBorder="1" applyAlignment="1" applyProtection="1">
      <alignment vertical="center"/>
    </xf>
    <xf numFmtId="0" fontId="9" fillId="0" borderId="37" xfId="9" applyFont="1" applyBorder="1" applyAlignment="1">
      <alignment horizontal="distributed" vertical="center" shrinkToFit="1"/>
    </xf>
    <xf numFmtId="0" fontId="9" fillId="0" borderId="39" xfId="9" applyFont="1" applyBorder="1" applyAlignment="1">
      <alignment horizontal="distributed" vertical="center" shrinkToFit="1"/>
    </xf>
    <xf numFmtId="0" fontId="9" fillId="0" borderId="62" xfId="9" applyFont="1" applyBorder="1" applyAlignment="1">
      <alignment horizontal="distributed" vertical="center" shrinkToFit="1"/>
    </xf>
    <xf numFmtId="189" fontId="8" fillId="0" borderId="2" xfId="9" applyNumberFormat="1" applyFont="1" applyFill="1" applyBorder="1" applyAlignment="1">
      <alignment horizontal="center" vertical="center"/>
    </xf>
    <xf numFmtId="0" fontId="1" fillId="0" borderId="0" xfId="57">
      <alignment vertical="center"/>
    </xf>
    <xf numFmtId="0" fontId="1" fillId="0" borderId="0" xfId="57" applyNumberFormat="1">
      <alignment vertical="center"/>
    </xf>
    <xf numFmtId="190" fontId="15" fillId="0" borderId="0" xfId="1" applyNumberFormat="1" applyFont="1" applyBorder="1" applyAlignment="1">
      <alignment vertical="center"/>
    </xf>
    <xf numFmtId="0" fontId="14" fillId="0" borderId="84" xfId="1" applyFont="1" applyFill="1" applyBorder="1" applyAlignment="1" applyProtection="1">
      <alignment horizontal="left" vertical="center" indent="1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0" fontId="0" fillId="0" borderId="56" xfId="0" applyBorder="1" applyAlignment="1">
      <alignment vertical="center" shrinkToFit="1"/>
    </xf>
    <xf numFmtId="0" fontId="8" fillId="0" borderId="39" xfId="9" applyFont="1" applyFill="1" applyBorder="1" applyAlignment="1">
      <alignment horizontal="distributed" vertical="center" shrinkToFit="1"/>
    </xf>
    <xf numFmtId="0" fontId="8" fillId="0" borderId="37" xfId="9" applyFont="1" applyFill="1" applyBorder="1" applyAlignment="1">
      <alignment horizontal="distributed" vertical="center" shrinkToFit="1"/>
    </xf>
    <xf numFmtId="0" fontId="8" fillId="0" borderId="62" xfId="9" applyFont="1" applyFill="1" applyBorder="1" applyAlignment="1">
      <alignment horizontal="distributed" vertical="center" shrinkToFit="1"/>
    </xf>
    <xf numFmtId="0" fontId="8" fillId="0" borderId="22" xfId="9" applyFont="1" applyFill="1" applyBorder="1" applyAlignment="1">
      <alignment horizontal="distributed" vertical="center" shrinkToFit="1"/>
    </xf>
    <xf numFmtId="0" fontId="8" fillId="0" borderId="66" xfId="9" applyFont="1" applyFill="1" applyBorder="1" applyAlignment="1">
      <alignment horizontal="distributed" vertical="center" shrinkToFit="1"/>
    </xf>
    <xf numFmtId="0" fontId="8" fillId="0" borderId="23" xfId="9" applyFont="1" applyFill="1" applyBorder="1" applyAlignment="1">
      <alignment horizontal="distributed" vertical="center" shrinkToFit="1"/>
    </xf>
    <xf numFmtId="0" fontId="19" fillId="0" borderId="0" xfId="1" applyFont="1" applyFill="1" applyBorder="1" applyAlignment="1">
      <alignment vertical="center"/>
    </xf>
    <xf numFmtId="180" fontId="42" fillId="0" borderId="0" xfId="5" applyNumberFormat="1" applyFont="1" applyFill="1" applyBorder="1" applyAlignment="1">
      <alignment vertical="center"/>
    </xf>
    <xf numFmtId="180" fontId="42" fillId="0" borderId="0" xfId="1" applyNumberFormat="1" applyFont="1" applyFill="1" applyBorder="1" applyAlignment="1">
      <alignment vertical="center"/>
    </xf>
    <xf numFmtId="180" fontId="43" fillId="0" borderId="0" xfId="1" applyNumberFormat="1" applyFont="1" applyFill="1" applyBorder="1" applyAlignment="1">
      <alignment vertical="center"/>
    </xf>
    <xf numFmtId="180" fontId="15" fillId="0" borderId="0" xfId="1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38" fontId="13" fillId="0" borderId="0" xfId="5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justify" vertical="center"/>
    </xf>
    <xf numFmtId="0" fontId="13" fillId="0" borderId="61" xfId="1" applyFont="1" applyFill="1" applyBorder="1" applyAlignment="1">
      <alignment horizontal="right" vertical="center"/>
    </xf>
    <xf numFmtId="38" fontId="13" fillId="0" borderId="65" xfId="5" applyFont="1" applyFill="1" applyBorder="1" applyAlignment="1">
      <alignment horizontal="distributed" vertical="center" shrinkToFit="1"/>
    </xf>
    <xf numFmtId="0" fontId="13" fillId="0" borderId="65" xfId="1" applyFont="1" applyFill="1" applyBorder="1" applyAlignment="1">
      <alignment horizontal="distributed" vertical="center" shrinkToFit="1"/>
    </xf>
    <xf numFmtId="0" fontId="15" fillId="0" borderId="65" xfId="1" applyFont="1" applyFill="1" applyBorder="1" applyAlignment="1">
      <alignment horizontal="distributed" vertical="center" shrinkToFit="1"/>
    </xf>
    <xf numFmtId="0" fontId="13" fillId="0" borderId="65" xfId="1" applyFont="1" applyFill="1" applyBorder="1" applyAlignment="1">
      <alignment horizontal="center" vertical="center" shrinkToFit="1"/>
    </xf>
    <xf numFmtId="0" fontId="13" fillId="0" borderId="35" xfId="1" applyFont="1" applyFill="1" applyBorder="1" applyAlignment="1">
      <alignment horizontal="center" vertical="center"/>
    </xf>
    <xf numFmtId="0" fontId="13" fillId="0" borderId="62" xfId="1" applyFont="1" applyFill="1" applyBorder="1" applyAlignment="1">
      <alignment horizontal="justify" vertical="center"/>
    </xf>
    <xf numFmtId="38" fontId="13" fillId="0" borderId="4" xfId="5" applyFont="1" applyFill="1" applyBorder="1" applyAlignment="1">
      <alignment horizontal="distributed" vertical="center" shrinkToFit="1"/>
    </xf>
    <xf numFmtId="0" fontId="13" fillId="0" borderId="4" xfId="1" applyFont="1" applyFill="1" applyBorder="1" applyAlignment="1">
      <alignment horizontal="distributed" vertical="center" shrinkToFit="1"/>
    </xf>
    <xf numFmtId="0" fontId="15" fillId="0" borderId="4" xfId="1" applyFont="1" applyFill="1" applyBorder="1" applyAlignment="1">
      <alignment horizontal="distributed" vertical="center" shrinkToFit="1"/>
    </xf>
    <xf numFmtId="0" fontId="13" fillId="0" borderId="4" xfId="1" applyFont="1" applyFill="1" applyBorder="1" applyAlignment="1">
      <alignment horizontal="center" vertical="center" shrinkToFit="1"/>
    </xf>
    <xf numFmtId="0" fontId="13" fillId="0" borderId="63" xfId="1" applyFont="1" applyFill="1" applyBorder="1" applyAlignment="1">
      <alignment horizontal="center" vertical="center"/>
    </xf>
    <xf numFmtId="38" fontId="39" fillId="0" borderId="0" xfId="5" applyFont="1" applyFill="1" applyBorder="1" applyAlignment="1">
      <alignment vertical="center"/>
    </xf>
    <xf numFmtId="176" fontId="13" fillId="0" borderId="0" xfId="1" applyNumberFormat="1" applyFont="1" applyFill="1" applyBorder="1" applyAlignment="1">
      <alignment vertical="center"/>
    </xf>
    <xf numFmtId="0" fontId="40" fillId="0" borderId="62" xfId="9" applyFont="1" applyFill="1" applyBorder="1" applyAlignment="1">
      <alignment horizontal="distributed" vertical="center" shrinkToFit="1"/>
    </xf>
    <xf numFmtId="0" fontId="13" fillId="0" borderId="0" xfId="1" applyNumberFormat="1" applyFont="1" applyFill="1" applyBorder="1" applyAlignment="1">
      <alignment vertical="center"/>
    </xf>
    <xf numFmtId="38" fontId="13" fillId="0" borderId="0" xfId="1" applyNumberFormat="1" applyFont="1" applyFill="1" applyBorder="1" applyAlignment="1">
      <alignment vertical="center"/>
    </xf>
    <xf numFmtId="0" fontId="13" fillId="0" borderId="37" xfId="1" applyFont="1" applyFill="1" applyBorder="1" applyAlignment="1">
      <alignment horizontal="distributed" vertical="center"/>
    </xf>
    <xf numFmtId="0" fontId="13" fillId="0" borderId="62" xfId="1" applyFont="1" applyFill="1" applyBorder="1" applyAlignment="1">
      <alignment horizontal="distributed" vertical="center"/>
    </xf>
    <xf numFmtId="38" fontId="15" fillId="0" borderId="0" xfId="5" applyFont="1" applyFill="1" applyBorder="1" applyAlignment="1">
      <alignment vertical="center"/>
    </xf>
    <xf numFmtId="177" fontId="13" fillId="0" borderId="55" xfId="55" applyNumberFormat="1" applyFont="1" applyBorder="1" applyAlignment="1" applyProtection="1">
      <alignment vertical="center"/>
    </xf>
    <xf numFmtId="177" fontId="40" fillId="0" borderId="82" xfId="55" applyNumberFormat="1" applyFont="1" applyBorder="1" applyAlignment="1" applyProtection="1">
      <alignment vertical="center"/>
    </xf>
    <xf numFmtId="177" fontId="40" fillId="0" borderId="150" xfId="55" applyNumberFormat="1" applyFont="1" applyBorder="1" applyAlignment="1" applyProtection="1">
      <alignment vertical="center"/>
    </xf>
    <xf numFmtId="182" fontId="13" fillId="0" borderId="61" xfId="1" applyNumberFormat="1" applyFont="1" applyBorder="1" applyAlignment="1" applyProtection="1">
      <alignment horizontal="center" vertical="center"/>
    </xf>
    <xf numFmtId="182" fontId="13" fillId="0" borderId="41" xfId="1" applyNumberFormat="1" applyFont="1" applyBorder="1" applyAlignment="1" applyProtection="1">
      <alignment horizontal="center" vertical="center"/>
    </xf>
    <xf numFmtId="183" fontId="13" fillId="0" borderId="21" xfId="1" applyNumberFormat="1" applyFont="1" applyBorder="1" applyAlignment="1">
      <alignment horizontal="center" vertical="center"/>
    </xf>
    <xf numFmtId="183" fontId="13" fillId="0" borderId="33" xfId="1" applyNumberFormat="1" applyFont="1" applyBorder="1" applyAlignment="1">
      <alignment horizontal="center" vertical="center"/>
    </xf>
    <xf numFmtId="182" fontId="13" fillId="0" borderId="65" xfId="1" applyNumberFormat="1" applyFont="1" applyBorder="1" applyAlignment="1" applyProtection="1">
      <alignment horizontal="center" vertical="center"/>
    </xf>
    <xf numFmtId="182" fontId="13" fillId="0" borderId="42" xfId="1" applyNumberFormat="1" applyFont="1" applyBorder="1" applyAlignment="1" applyProtection="1">
      <alignment horizontal="center" vertical="center"/>
    </xf>
    <xf numFmtId="0" fontId="13" fillId="0" borderId="37" xfId="1" applyFont="1" applyFill="1" applyBorder="1" applyAlignment="1">
      <alignment horizontal="distributed" vertical="center" shrinkToFit="1"/>
    </xf>
    <xf numFmtId="0" fontId="13" fillId="0" borderId="39" xfId="1" applyFont="1" applyFill="1" applyBorder="1" applyAlignment="1">
      <alignment horizontal="distributed" vertical="center" shrinkToFit="1"/>
    </xf>
    <xf numFmtId="0" fontId="15" fillId="0" borderId="39" xfId="1" applyFont="1" applyFill="1" applyBorder="1" applyAlignment="1">
      <alignment horizontal="distributed" vertical="center" shrinkToFit="1"/>
    </xf>
    <xf numFmtId="0" fontId="11" fillId="0" borderId="39" xfId="1" applyFont="1" applyFill="1" applyBorder="1" applyAlignment="1">
      <alignment horizontal="distributed" vertical="center" shrinkToFit="1"/>
    </xf>
    <xf numFmtId="0" fontId="14" fillId="0" borderId="39" xfId="1" applyFont="1" applyFill="1" applyBorder="1" applyAlignment="1">
      <alignment horizontal="distributed" vertical="center" shrinkToFit="1"/>
    </xf>
    <xf numFmtId="0" fontId="8" fillId="0" borderId="39" xfId="1" applyFont="1" applyFill="1" applyBorder="1" applyAlignment="1">
      <alignment horizontal="distributed" vertical="center" shrinkToFit="1"/>
    </xf>
    <xf numFmtId="0" fontId="5" fillId="0" borderId="39" xfId="1" applyFont="1" applyFill="1" applyBorder="1" applyAlignment="1">
      <alignment horizontal="distributed" vertical="center" shrinkToFit="1"/>
    </xf>
    <xf numFmtId="0" fontId="15" fillId="0" borderId="39" xfId="1" applyFont="1" applyFill="1" applyBorder="1" applyAlignment="1">
      <alignment horizontal="distributed" vertical="distributed" shrinkToFit="1"/>
    </xf>
    <xf numFmtId="0" fontId="13" fillId="0" borderId="41" xfId="1" applyFont="1" applyFill="1" applyBorder="1" applyAlignment="1">
      <alignment horizontal="distributed" vertical="center" shrinkToFit="1"/>
    </xf>
    <xf numFmtId="0" fontId="8" fillId="0" borderId="36" xfId="9" applyFont="1" applyFill="1" applyBorder="1" applyAlignment="1">
      <alignment horizontal="center" vertical="center"/>
    </xf>
    <xf numFmtId="0" fontId="8" fillId="0" borderId="30" xfId="1" applyFont="1" applyFill="1" applyBorder="1" applyAlignment="1" applyProtection="1">
      <alignment horizontal="left" vertical="center" indent="1"/>
    </xf>
    <xf numFmtId="0" fontId="8" fillId="0" borderId="30" xfId="1" applyFont="1" applyFill="1" applyBorder="1" applyAlignment="1" applyProtection="1">
      <alignment vertical="center"/>
    </xf>
    <xf numFmtId="0" fontId="8" fillId="0" borderId="26" xfId="1" applyFont="1" applyFill="1" applyBorder="1" applyAlignment="1" applyProtection="1">
      <alignment horizontal="left" vertical="center" indent="2"/>
    </xf>
    <xf numFmtId="0" fontId="8" fillId="0" borderId="26" xfId="1" applyFont="1" applyFill="1" applyBorder="1" applyAlignment="1" applyProtection="1">
      <alignment vertical="center"/>
    </xf>
    <xf numFmtId="0" fontId="8" fillId="0" borderId="126" xfId="1" applyFont="1" applyFill="1" applyBorder="1" applyAlignment="1" applyProtection="1">
      <alignment horizontal="left" vertical="center" indent="1"/>
    </xf>
    <xf numFmtId="0" fontId="8" fillId="0" borderId="170" xfId="1" applyFont="1" applyFill="1" applyBorder="1" applyAlignment="1" applyProtection="1">
      <alignment vertical="center"/>
    </xf>
    <xf numFmtId="0" fontId="13" fillId="0" borderId="113" xfId="1" applyFont="1" applyFill="1" applyBorder="1" applyAlignment="1" applyProtection="1">
      <alignment vertical="center"/>
    </xf>
    <xf numFmtId="37" fontId="13" fillId="0" borderId="79" xfId="55" applyNumberFormat="1" applyFont="1" applyBorder="1" applyAlignment="1" applyProtection="1">
      <alignment horizontal="center" vertical="center"/>
    </xf>
    <xf numFmtId="37" fontId="13" fillId="0" borderId="53" xfId="55" applyNumberFormat="1" applyFont="1" applyBorder="1" applyAlignment="1" applyProtection="1">
      <alignment horizontal="center" vertical="center"/>
    </xf>
    <xf numFmtId="184" fontId="15" fillId="0" borderId="61" xfId="43" applyNumberFormat="1" applyFont="1" applyBorder="1" applyAlignment="1" applyProtection="1">
      <alignment vertical="center"/>
      <protection locked="0"/>
    </xf>
    <xf numFmtId="184" fontId="15" fillId="0" borderId="65" xfId="43" applyNumberFormat="1" applyFont="1" applyBorder="1" applyAlignment="1" applyProtection="1">
      <alignment vertical="center"/>
      <protection locked="0"/>
    </xf>
    <xf numFmtId="184" fontId="15" fillId="0" borderId="21" xfId="1" applyNumberFormat="1" applyFont="1" applyBorder="1" applyAlignment="1" applyProtection="1">
      <alignment horizontal="right" vertical="center"/>
    </xf>
    <xf numFmtId="185" fontId="15" fillId="0" borderId="80" xfId="1" applyNumberFormat="1" applyFont="1" applyBorder="1" applyAlignment="1" applyProtection="1">
      <alignment horizontal="right" vertical="center"/>
    </xf>
    <xf numFmtId="184" fontId="15" fillId="0" borderId="101" xfId="43" applyNumberFormat="1" applyFont="1" applyBorder="1" applyAlignment="1" applyProtection="1">
      <alignment vertical="center"/>
      <protection locked="0"/>
    </xf>
    <xf numFmtId="184" fontId="15" fillId="0" borderId="95" xfId="43" applyNumberFormat="1" applyFont="1" applyBorder="1" applyAlignment="1" applyProtection="1">
      <alignment vertical="center"/>
      <protection locked="0"/>
    </xf>
    <xf numFmtId="184" fontId="15" fillId="0" borderId="94" xfId="1" applyNumberFormat="1" applyFont="1" applyBorder="1" applyAlignment="1" applyProtection="1">
      <alignment horizontal="right" vertical="center"/>
    </xf>
    <xf numFmtId="185" fontId="15" fillId="0" borderId="87" xfId="1" applyNumberFormat="1" applyFont="1" applyBorder="1" applyAlignment="1" applyProtection="1">
      <alignment horizontal="right" vertical="center"/>
    </xf>
    <xf numFmtId="184" fontId="15" fillId="0" borderId="62" xfId="43" applyNumberFormat="1" applyFont="1" applyBorder="1" applyAlignment="1" applyProtection="1">
      <alignment vertical="center"/>
      <protection locked="0"/>
    </xf>
    <xf numFmtId="184" fontId="15" fillId="0" borderId="4" xfId="43" applyNumberFormat="1" applyFont="1" applyBorder="1" applyAlignment="1" applyProtection="1">
      <alignment vertical="center"/>
      <protection locked="0"/>
    </xf>
    <xf numFmtId="184" fontId="15" fillId="0" borderId="1" xfId="1" applyNumberFormat="1" applyFont="1" applyBorder="1" applyAlignment="1" applyProtection="1">
      <alignment horizontal="right" vertical="center"/>
    </xf>
    <xf numFmtId="185" fontId="15" fillId="0" borderId="89" xfId="1" applyNumberFormat="1" applyFont="1" applyBorder="1" applyAlignment="1" applyProtection="1">
      <alignment horizontal="right" vertical="center"/>
    </xf>
    <xf numFmtId="184" fontId="2" fillId="0" borderId="41" xfId="1" applyNumberFormat="1" applyFont="1" applyFill="1" applyBorder="1" applyAlignment="1" applyProtection="1">
      <alignment vertical="center"/>
    </xf>
    <xf numFmtId="184" fontId="2" fillId="0" borderId="42" xfId="1" applyNumberFormat="1" applyFont="1" applyFill="1" applyBorder="1" applyAlignment="1" applyProtection="1">
      <alignment vertical="center"/>
    </xf>
    <xf numFmtId="184" fontId="2" fillId="0" borderId="33" xfId="1" applyNumberFormat="1" applyFont="1" applyFill="1" applyBorder="1" applyAlignment="1" applyProtection="1">
      <alignment horizontal="right" vertical="center"/>
    </xf>
    <xf numFmtId="185" fontId="2" fillId="0" borderId="92" xfId="1" applyNumberFormat="1" applyFont="1" applyBorder="1" applyAlignment="1" applyProtection="1">
      <alignment horizontal="right" vertical="center"/>
    </xf>
    <xf numFmtId="184" fontId="15" fillId="0" borderId="21" xfId="1" applyNumberFormat="1" applyFont="1" applyFill="1" applyBorder="1" applyAlignment="1" applyProtection="1">
      <alignment horizontal="right" vertical="center"/>
    </xf>
    <xf numFmtId="185" fontId="15" fillId="0" borderId="93" xfId="1" applyNumberFormat="1" applyFont="1" applyBorder="1" applyAlignment="1" applyProtection="1">
      <alignment horizontal="right" vertical="center"/>
    </xf>
    <xf numFmtId="184" fontId="15" fillId="0" borderId="94" xfId="1" applyNumberFormat="1" applyFont="1" applyFill="1" applyBorder="1" applyAlignment="1" applyProtection="1">
      <alignment horizontal="right" vertical="center"/>
    </xf>
    <xf numFmtId="184" fontId="15" fillId="0" borderId="96" xfId="1" applyNumberFormat="1" applyFont="1" applyFill="1" applyBorder="1" applyAlignment="1" applyProtection="1">
      <alignment horizontal="right" vertical="center"/>
    </xf>
    <xf numFmtId="185" fontId="2" fillId="0" borderId="99" xfId="1" applyNumberFormat="1" applyFont="1" applyBorder="1" applyAlignment="1" applyProtection="1">
      <alignment horizontal="right" vertical="center"/>
    </xf>
    <xf numFmtId="184" fontId="8" fillId="0" borderId="168" xfId="1" applyNumberFormat="1" applyFont="1" applyFill="1" applyBorder="1" applyAlignment="1" applyProtection="1">
      <alignment vertical="center"/>
    </xf>
    <xf numFmtId="184" fontId="8" fillId="0" borderId="169" xfId="1" applyNumberFormat="1" applyFont="1" applyFill="1" applyBorder="1" applyAlignment="1" applyProtection="1">
      <alignment vertical="center"/>
    </xf>
    <xf numFmtId="184" fontId="8" fillId="0" borderId="0" xfId="1" applyNumberFormat="1" applyFont="1" applyFill="1" applyBorder="1" applyAlignment="1" applyProtection="1">
      <alignment horizontal="right" vertical="center"/>
    </xf>
    <xf numFmtId="184" fontId="8" fillId="0" borderId="152" xfId="1" applyNumberFormat="1" applyFont="1" applyFill="1" applyBorder="1" applyAlignment="1" applyProtection="1">
      <alignment vertical="center"/>
    </xf>
    <xf numFmtId="184" fontId="8" fillId="0" borderId="153" xfId="1" applyNumberFormat="1" applyFont="1" applyFill="1" applyBorder="1" applyAlignment="1" applyProtection="1">
      <alignment vertical="center"/>
    </xf>
    <xf numFmtId="184" fontId="8" fillId="0" borderId="59" xfId="1" applyNumberFormat="1" applyFont="1" applyFill="1" applyBorder="1" applyAlignment="1" applyProtection="1">
      <alignment horizontal="right" vertical="center"/>
    </xf>
    <xf numFmtId="184" fontId="8" fillId="0" borderId="101" xfId="1" applyNumberFormat="1" applyFont="1" applyFill="1" applyBorder="1" applyAlignment="1" applyProtection="1">
      <alignment vertical="center"/>
    </xf>
    <xf numFmtId="184" fontId="8" fillId="0" borderId="95" xfId="1" applyNumberFormat="1" applyFont="1" applyFill="1" applyBorder="1" applyAlignment="1" applyProtection="1">
      <alignment vertical="center"/>
    </xf>
    <xf numFmtId="184" fontId="8" fillId="0" borderId="159" xfId="1" applyNumberFormat="1" applyFont="1" applyFill="1" applyBorder="1" applyAlignment="1" applyProtection="1">
      <alignment vertical="center"/>
    </xf>
    <xf numFmtId="184" fontId="8" fillId="0" borderId="161" xfId="1" applyNumberFormat="1" applyFont="1" applyFill="1" applyBorder="1" applyAlignment="1" applyProtection="1">
      <alignment vertical="center"/>
    </xf>
    <xf numFmtId="184" fontId="8" fillId="0" borderId="27" xfId="1" applyNumberFormat="1" applyFont="1" applyFill="1" applyBorder="1" applyAlignment="1" applyProtection="1">
      <alignment horizontal="right" vertical="center"/>
    </xf>
    <xf numFmtId="185" fontId="15" fillId="0" borderId="155" xfId="1" applyNumberFormat="1" applyFont="1" applyBorder="1" applyAlignment="1" applyProtection="1">
      <alignment horizontal="right" vertical="center"/>
    </xf>
    <xf numFmtId="184" fontId="8" fillId="0" borderId="160" xfId="1" applyNumberFormat="1" applyFont="1" applyFill="1" applyBorder="1" applyAlignment="1" applyProtection="1">
      <alignment vertical="center"/>
    </xf>
    <xf numFmtId="184" fontId="8" fillId="0" borderId="162" xfId="1" applyNumberFormat="1" applyFont="1" applyFill="1" applyBorder="1" applyAlignment="1" applyProtection="1">
      <alignment vertical="center"/>
    </xf>
    <xf numFmtId="184" fontId="8" fillId="0" borderId="156" xfId="1" applyNumberFormat="1" applyFont="1" applyFill="1" applyBorder="1" applyAlignment="1" applyProtection="1">
      <alignment horizontal="right" vertical="center"/>
    </xf>
    <xf numFmtId="185" fontId="15" fillId="0" borderId="157" xfId="1" applyNumberFormat="1" applyFont="1" applyBorder="1" applyAlignment="1" applyProtection="1">
      <alignment horizontal="right" vertical="center"/>
    </xf>
    <xf numFmtId="184" fontId="2" fillId="0" borderId="104" xfId="1" applyNumberFormat="1" applyFont="1" applyFill="1" applyBorder="1" applyAlignment="1" applyProtection="1">
      <alignment vertical="center"/>
    </xf>
    <xf numFmtId="184" fontId="2" fillId="0" borderId="105" xfId="1" applyNumberFormat="1" applyFont="1" applyFill="1" applyBorder="1" applyAlignment="1" applyProtection="1">
      <alignment vertical="center"/>
    </xf>
    <xf numFmtId="184" fontId="2" fillId="0" borderId="103" xfId="1" applyNumberFormat="1" applyFont="1" applyFill="1" applyBorder="1" applyAlignment="1" applyProtection="1">
      <alignment horizontal="right" vertical="center"/>
    </xf>
    <xf numFmtId="185" fontId="2" fillId="0" borderId="106" xfId="1" applyNumberFormat="1" applyFont="1" applyBorder="1" applyAlignment="1" applyProtection="1">
      <alignment horizontal="right" vertical="center"/>
    </xf>
    <xf numFmtId="185" fontId="2" fillId="0" borderId="83" xfId="1" applyNumberFormat="1" applyFont="1" applyBorder="1" applyAlignment="1" applyProtection="1">
      <alignment horizontal="right" vertical="center"/>
    </xf>
    <xf numFmtId="184" fontId="14" fillId="0" borderId="61" xfId="43" applyNumberFormat="1" applyFont="1" applyFill="1" applyBorder="1" applyAlignment="1" applyProtection="1">
      <alignment horizontal="right" vertical="center"/>
    </xf>
    <xf numFmtId="184" fontId="14" fillId="0" borderId="64" xfId="43" applyNumberFormat="1" applyFont="1" applyFill="1" applyBorder="1" applyAlignment="1" applyProtection="1">
      <alignment horizontal="right" vertical="center"/>
    </xf>
    <xf numFmtId="184" fontId="14" fillId="0" borderId="65" xfId="43" applyNumberFormat="1" applyFont="1" applyFill="1" applyBorder="1" applyAlignment="1" applyProtection="1">
      <alignment horizontal="right" vertical="center"/>
    </xf>
    <xf numFmtId="184" fontId="14" fillId="0" borderId="165" xfId="43" applyNumberFormat="1" applyFont="1" applyFill="1" applyBorder="1" applyAlignment="1">
      <alignment horizontal="right" vertical="center"/>
    </xf>
    <xf numFmtId="184" fontId="14" fillId="0" borderId="163" xfId="43" applyNumberFormat="1" applyFont="1" applyFill="1" applyBorder="1" applyAlignment="1">
      <alignment horizontal="right" vertical="center"/>
    </xf>
    <xf numFmtId="184" fontId="14" fillId="0" borderId="128" xfId="43" applyNumberFormat="1" applyFont="1" applyFill="1" applyBorder="1" applyAlignment="1" applyProtection="1">
      <alignment horizontal="right" vertical="center"/>
    </xf>
    <xf numFmtId="184" fontId="14" fillId="0" borderId="101" xfId="43" applyNumberFormat="1" applyFont="1" applyFill="1" applyBorder="1" applyAlignment="1">
      <alignment horizontal="right" vertical="center"/>
    </xf>
    <xf numFmtId="184" fontId="14" fillId="0" borderId="86" xfId="43" applyNumberFormat="1" applyFont="1" applyFill="1" applyBorder="1" applyAlignment="1">
      <alignment horizontal="right" vertical="center"/>
    </xf>
    <xf numFmtId="184" fontId="14" fillId="0" borderId="3" xfId="43" applyNumberFormat="1" applyFont="1" applyFill="1" applyBorder="1" applyAlignment="1" applyProtection="1">
      <alignment horizontal="right" vertical="center"/>
    </xf>
    <xf numFmtId="178" fontId="14" fillId="0" borderId="110" xfId="1" applyNumberFormat="1" applyFont="1" applyFill="1" applyBorder="1" applyAlignment="1" applyProtection="1">
      <alignment horizontal="right" vertical="center"/>
    </xf>
    <xf numFmtId="184" fontId="14" fillId="0" borderId="94" xfId="43" applyNumberFormat="1" applyFont="1" applyFill="1" applyBorder="1" applyAlignment="1">
      <alignment horizontal="right" vertical="center"/>
    </xf>
    <xf numFmtId="184" fontId="14" fillId="0" borderId="95" xfId="43" applyNumberFormat="1" applyFont="1" applyFill="1" applyBorder="1" applyAlignment="1" applyProtection="1">
      <alignment horizontal="right" vertical="center"/>
    </xf>
    <xf numFmtId="184" fontId="14" fillId="0" borderId="39" xfId="43" applyNumberFormat="1" applyFont="1" applyFill="1" applyBorder="1" applyAlignment="1">
      <alignment horizontal="right" vertical="center"/>
    </xf>
    <xf numFmtId="184" fontId="14" fillId="0" borderId="0" xfId="43" applyNumberFormat="1" applyFont="1" applyFill="1" applyBorder="1" applyAlignment="1">
      <alignment horizontal="right" vertical="center"/>
    </xf>
    <xf numFmtId="184" fontId="14" fillId="0" borderId="115" xfId="43" applyNumberFormat="1" applyFont="1" applyFill="1" applyBorder="1" applyAlignment="1" applyProtection="1">
      <alignment horizontal="right" vertical="center"/>
    </xf>
    <xf numFmtId="184" fontId="14" fillId="0" borderId="116" xfId="43" applyNumberFormat="1" applyFont="1" applyFill="1" applyBorder="1" applyAlignment="1" applyProtection="1">
      <alignment horizontal="right" vertical="center"/>
    </xf>
    <xf numFmtId="184" fontId="14" fillId="0" borderId="117" xfId="43" applyNumberFormat="1" applyFont="1" applyFill="1" applyBorder="1" applyAlignment="1" applyProtection="1">
      <alignment horizontal="right" vertical="center"/>
    </xf>
    <xf numFmtId="184" fontId="14" fillId="0" borderId="8" xfId="43" applyNumberFormat="1" applyFont="1" applyFill="1" applyBorder="1" applyAlignment="1">
      <alignment horizontal="right" vertical="center"/>
    </xf>
    <xf numFmtId="184" fontId="14" fillId="0" borderId="101" xfId="43" applyNumberFormat="1" applyFont="1" applyFill="1" applyBorder="1" applyAlignment="1" applyProtection="1">
      <alignment horizontal="right" vertical="center"/>
    </xf>
    <xf numFmtId="184" fontId="14" fillId="0" borderId="86" xfId="43" applyNumberFormat="1" applyFont="1" applyFill="1" applyBorder="1" applyAlignment="1" applyProtection="1">
      <alignment horizontal="right" vertical="center"/>
    </xf>
    <xf numFmtId="184" fontId="14" fillId="0" borderId="95" xfId="43" applyNumberFormat="1" applyFont="1" applyFill="1" applyBorder="1" applyAlignment="1">
      <alignment horizontal="right" vertical="center"/>
    </xf>
    <xf numFmtId="184" fontId="14" fillId="0" borderId="152" xfId="43" applyNumberFormat="1" applyFont="1" applyFill="1" applyBorder="1" applyAlignment="1">
      <alignment horizontal="right" vertical="center"/>
    </xf>
    <xf numFmtId="184" fontId="14" fillId="0" borderId="164" xfId="43" applyNumberFormat="1" applyFont="1" applyFill="1" applyBorder="1" applyAlignment="1">
      <alignment horizontal="right" vertical="center"/>
    </xf>
    <xf numFmtId="184" fontId="14" fillId="0" borderId="153" xfId="43" applyNumberFormat="1" applyFont="1" applyFill="1" applyBorder="1" applyAlignment="1">
      <alignment horizontal="right" vertical="center"/>
    </xf>
    <xf numFmtId="187" fontId="48" fillId="0" borderId="120" xfId="43" applyNumberFormat="1" applyFont="1" applyFill="1" applyBorder="1" applyAlignment="1" applyProtection="1">
      <alignment horizontal="right" vertical="center"/>
    </xf>
    <xf numFmtId="187" fontId="48" fillId="0" borderId="121" xfId="43" applyNumberFormat="1" applyFont="1" applyFill="1" applyBorder="1" applyAlignment="1" applyProtection="1">
      <alignment horizontal="right" vertical="center"/>
    </xf>
    <xf numFmtId="187" fontId="48" fillId="0" borderId="122" xfId="43" applyNumberFormat="1" applyFont="1" applyFill="1" applyBorder="1" applyAlignment="1" applyProtection="1">
      <alignment horizontal="right" vertical="center" shrinkToFit="1"/>
    </xf>
    <xf numFmtId="178" fontId="48" fillId="0" borderId="123" xfId="1" applyNumberFormat="1" applyFont="1" applyFill="1" applyBorder="1" applyAlignment="1" applyProtection="1">
      <alignment horizontal="right" vertical="center"/>
    </xf>
    <xf numFmtId="184" fontId="49" fillId="0" borderId="3" xfId="43" applyNumberFormat="1" applyFont="1" applyFill="1" applyBorder="1" applyAlignment="1" applyProtection="1">
      <alignment vertical="center"/>
    </xf>
    <xf numFmtId="184" fontId="49" fillId="0" borderId="11" xfId="43" applyNumberFormat="1" applyFont="1" applyFill="1" applyBorder="1" applyAlignment="1" applyProtection="1">
      <alignment vertical="center"/>
    </xf>
    <xf numFmtId="184" fontId="49" fillId="0" borderId="15" xfId="43" applyNumberFormat="1" applyFont="1" applyFill="1" applyBorder="1" applyAlignment="1" applyProtection="1">
      <alignment vertical="center"/>
    </xf>
    <xf numFmtId="184" fontId="49" fillId="0" borderId="28" xfId="43" applyNumberFormat="1" applyFont="1" applyFill="1" applyBorder="1" applyAlignment="1" applyProtection="1">
      <alignment vertical="center"/>
    </xf>
    <xf numFmtId="184" fontId="49" fillId="0" borderId="14" xfId="43" applyNumberFormat="1" applyFont="1" applyFill="1" applyBorder="1" applyAlignment="1" applyProtection="1">
      <alignment vertical="center"/>
    </xf>
    <xf numFmtId="184" fontId="49" fillId="0" borderId="16" xfId="43" applyNumberFormat="1" applyFont="1" applyFill="1" applyBorder="1" applyAlignment="1" applyProtection="1">
      <alignment vertical="center"/>
    </xf>
    <xf numFmtId="184" fontId="49" fillId="0" borderId="128" xfId="43" applyNumberFormat="1" applyFont="1" applyFill="1" applyBorder="1" applyAlignment="1" applyProtection="1">
      <alignment vertical="center"/>
    </xf>
    <xf numFmtId="184" fontId="49" fillId="0" borderId="129" xfId="43" applyNumberFormat="1" applyFont="1" applyFill="1" applyBorder="1" applyAlignment="1">
      <alignment horizontal="right" vertical="center"/>
    </xf>
    <xf numFmtId="184" fontId="49" fillId="0" borderId="130" xfId="43" applyNumberFormat="1" applyFont="1" applyFill="1" applyBorder="1" applyAlignment="1">
      <alignment vertical="center"/>
    </xf>
    <xf numFmtId="184" fontId="49" fillId="0" borderId="131" xfId="43" applyNumberFormat="1" applyFont="1" applyFill="1" applyBorder="1" applyAlignment="1">
      <alignment vertical="center"/>
    </xf>
    <xf numFmtId="184" fontId="49" fillId="0" borderId="132" xfId="43" applyNumberFormat="1" applyFont="1" applyFill="1" applyBorder="1" applyAlignment="1">
      <alignment vertical="center"/>
    </xf>
    <xf numFmtId="184" fontId="49" fillId="0" borderId="153" xfId="43" applyNumberFormat="1" applyFont="1" applyFill="1" applyBorder="1" applyAlignment="1" applyProtection="1">
      <alignment vertical="center"/>
    </xf>
    <xf numFmtId="184" fontId="49" fillId="0" borderId="167" xfId="43" applyNumberFormat="1" applyFont="1" applyFill="1" applyBorder="1" applyAlignment="1">
      <alignment horizontal="right" vertical="center"/>
    </xf>
    <xf numFmtId="184" fontId="49" fillId="0" borderId="17" xfId="43" applyNumberFormat="1" applyFont="1" applyFill="1" applyBorder="1" applyAlignment="1">
      <alignment vertical="center"/>
    </xf>
    <xf numFmtId="184" fontId="49" fillId="0" borderId="17" xfId="43" applyNumberFormat="1" applyFont="1" applyFill="1" applyBorder="1" applyAlignment="1" applyProtection="1">
      <alignment vertical="center"/>
    </xf>
    <xf numFmtId="184" fontId="49" fillId="0" borderId="24" xfId="43" applyNumberFormat="1" applyFont="1" applyFill="1" applyBorder="1" applyAlignment="1" applyProtection="1">
      <alignment vertical="center"/>
    </xf>
    <xf numFmtId="184" fontId="49" fillId="0" borderId="31" xfId="43" applyNumberFormat="1" applyFont="1" applyFill="1" applyBorder="1" applyAlignment="1">
      <alignment vertical="center"/>
    </xf>
    <xf numFmtId="184" fontId="49" fillId="0" borderId="18" xfId="43" applyNumberFormat="1" applyFont="1" applyFill="1" applyBorder="1" applyAlignment="1">
      <alignment vertical="center"/>
    </xf>
    <xf numFmtId="184" fontId="49" fillId="0" borderId="95" xfId="43" applyNumberFormat="1" applyFont="1" applyFill="1" applyBorder="1" applyAlignment="1" applyProtection="1">
      <alignment vertical="center"/>
    </xf>
    <xf numFmtId="184" fontId="49" fillId="0" borderId="133" xfId="43" applyNumberFormat="1" applyFont="1" applyFill="1" applyBorder="1" applyAlignment="1">
      <alignment horizontal="right" vertical="center"/>
    </xf>
    <xf numFmtId="184" fontId="49" fillId="0" borderId="24" xfId="43" applyNumberFormat="1" applyFont="1" applyFill="1" applyBorder="1" applyAlignment="1">
      <alignment vertical="center"/>
    </xf>
    <xf numFmtId="184" fontId="49" fillId="0" borderId="24" xfId="43" applyNumberFormat="1" applyFont="1" applyFill="1" applyBorder="1" applyAlignment="1">
      <alignment horizontal="right" vertical="center"/>
    </xf>
    <xf numFmtId="184" fontId="49" fillId="0" borderId="57" xfId="43" applyNumberFormat="1" applyFont="1" applyFill="1" applyBorder="1" applyAlignment="1">
      <alignment vertical="center"/>
    </xf>
    <xf numFmtId="184" fontId="49" fillId="0" borderId="85" xfId="43" applyNumberFormat="1" applyFont="1" applyFill="1" applyBorder="1" applyAlignment="1">
      <alignment horizontal="right" vertical="center"/>
    </xf>
    <xf numFmtId="184" fontId="49" fillId="0" borderId="134" xfId="43" applyNumberFormat="1" applyFont="1" applyFill="1" applyBorder="1" applyAlignment="1">
      <alignment horizontal="right" vertical="center"/>
    </xf>
    <xf numFmtId="184" fontId="49" fillId="0" borderId="94" xfId="43" applyNumberFormat="1" applyFont="1" applyFill="1" applyBorder="1" applyAlignment="1">
      <alignment horizontal="right" vertical="center"/>
    </xf>
    <xf numFmtId="184" fontId="49" fillId="0" borderId="57" xfId="43" applyNumberFormat="1" applyFont="1" applyFill="1" applyBorder="1" applyAlignment="1">
      <alignment horizontal="right" vertical="center"/>
    </xf>
    <xf numFmtId="184" fontId="49" fillId="0" borderId="58" xfId="43" applyNumberFormat="1" applyFont="1" applyFill="1" applyBorder="1" applyAlignment="1">
      <alignment horizontal="right" vertical="center"/>
    </xf>
    <xf numFmtId="184" fontId="49" fillId="0" borderId="94" xfId="43" applyNumberFormat="1" applyFont="1" applyFill="1" applyBorder="1" applyAlignment="1">
      <alignment vertical="center"/>
    </xf>
    <xf numFmtId="184" fontId="49" fillId="0" borderId="134" xfId="43" applyNumberFormat="1" applyFont="1" applyFill="1" applyBorder="1" applyAlignment="1" applyProtection="1">
      <alignment vertical="center"/>
    </xf>
    <xf numFmtId="184" fontId="49" fillId="0" borderId="58" xfId="43" applyNumberFormat="1" applyFont="1" applyFill="1" applyBorder="1" applyAlignment="1" applyProtection="1">
      <alignment vertical="center"/>
    </xf>
    <xf numFmtId="184" fontId="49" fillId="0" borderId="57" xfId="43" applyNumberFormat="1" applyFont="1" applyFill="1" applyBorder="1" applyAlignment="1" applyProtection="1">
      <alignment vertical="center"/>
    </xf>
    <xf numFmtId="184" fontId="49" fillId="0" borderId="58" xfId="43" applyNumberFormat="1" applyFont="1" applyFill="1" applyBorder="1" applyAlignment="1">
      <alignment vertical="center"/>
    </xf>
    <xf numFmtId="184" fontId="49" fillId="0" borderId="137" xfId="43" applyNumberFormat="1" applyFont="1" applyFill="1" applyBorder="1" applyAlignment="1" applyProtection="1">
      <alignment vertical="center"/>
    </xf>
    <xf numFmtId="184" fontId="49" fillId="0" borderId="138" xfId="43" applyNumberFormat="1" applyFont="1" applyFill="1" applyBorder="1" applyAlignment="1">
      <alignment horizontal="right" vertical="center"/>
    </xf>
    <xf numFmtId="184" fontId="49" fillId="0" borderId="139" xfId="43" applyNumberFormat="1" applyFont="1" applyFill="1" applyBorder="1" applyAlignment="1">
      <alignment vertical="center"/>
    </xf>
    <xf numFmtId="184" fontId="49" fillId="0" borderId="136" xfId="43" applyNumberFormat="1" applyFont="1" applyFill="1" applyBorder="1" applyAlignment="1">
      <alignment vertical="center"/>
    </xf>
    <xf numFmtId="184" fontId="49" fillId="0" borderId="140" xfId="43" applyNumberFormat="1" applyFont="1" applyFill="1" applyBorder="1" applyAlignment="1">
      <alignment vertical="center"/>
    </xf>
    <xf numFmtId="184" fontId="49" fillId="0" borderId="15" xfId="43" applyNumberFormat="1" applyFont="1" applyFill="1" applyBorder="1" applyAlignment="1" applyProtection="1">
      <alignment horizontal="right" vertical="center"/>
    </xf>
    <xf numFmtId="184" fontId="49" fillId="0" borderId="141" xfId="43" applyNumberFormat="1" applyFont="1" applyFill="1" applyBorder="1" applyAlignment="1">
      <alignment vertical="center"/>
    </xf>
    <xf numFmtId="184" fontId="49" fillId="0" borderId="10" xfId="43" applyNumberFormat="1" applyFont="1" applyFill="1" applyBorder="1" applyAlignment="1" applyProtection="1">
      <alignment vertical="center"/>
    </xf>
    <xf numFmtId="184" fontId="49" fillId="0" borderId="5" xfId="43" applyNumberFormat="1" applyFont="1" applyFill="1" applyBorder="1" applyAlignment="1">
      <alignment horizontal="right" vertical="center"/>
    </xf>
    <xf numFmtId="184" fontId="49" fillId="0" borderId="142" xfId="43" applyNumberFormat="1" applyFont="1" applyFill="1" applyBorder="1" applyAlignment="1">
      <alignment vertical="center"/>
    </xf>
    <xf numFmtId="184" fontId="49" fillId="0" borderId="143" xfId="43" applyNumberFormat="1" applyFont="1" applyFill="1" applyBorder="1" applyAlignment="1">
      <alignment vertical="center"/>
    </xf>
    <xf numFmtId="184" fontId="49" fillId="0" borderId="144" xfId="43" applyNumberFormat="1" applyFont="1" applyFill="1" applyBorder="1" applyAlignment="1">
      <alignment vertical="center"/>
    </xf>
    <xf numFmtId="184" fontId="49" fillId="0" borderId="6" xfId="43" applyNumberFormat="1" applyFont="1" applyFill="1" applyBorder="1" applyAlignment="1">
      <alignment vertical="center"/>
    </xf>
    <xf numFmtId="184" fontId="50" fillId="0" borderId="122" xfId="43" applyNumberFormat="1" applyFont="1" applyFill="1" applyBorder="1" applyAlignment="1" applyProtection="1">
      <alignment horizontal="right" vertical="center"/>
    </xf>
    <xf numFmtId="184" fontId="50" fillId="0" borderId="145" xfId="43" applyNumberFormat="1" applyFont="1" applyFill="1" applyBorder="1" applyAlignment="1" applyProtection="1">
      <alignment horizontal="right" vertical="center"/>
    </xf>
    <xf numFmtId="184" fontId="50" fillId="0" borderId="146" xfId="43" applyNumberFormat="1" applyFont="1" applyFill="1" applyBorder="1" applyAlignment="1" applyProtection="1">
      <alignment horizontal="right" vertical="center"/>
    </xf>
    <xf numFmtId="184" fontId="50" fillId="0" borderId="119" xfId="43" applyNumberFormat="1" applyFont="1" applyFill="1" applyBorder="1" applyAlignment="1" applyProtection="1">
      <alignment horizontal="right" vertical="center"/>
    </xf>
    <xf numFmtId="177" fontId="13" fillId="0" borderId="55" xfId="55" applyNumberFormat="1" applyFont="1" applyFill="1" applyBorder="1" applyAlignment="1" applyProtection="1">
      <alignment vertical="center"/>
    </xf>
    <xf numFmtId="177" fontId="13" fillId="0" borderId="89" xfId="55" applyNumberFormat="1" applyFont="1" applyFill="1" applyBorder="1" applyAlignment="1" applyProtection="1">
      <alignment horizontal="right" vertical="center"/>
    </xf>
    <xf numFmtId="37" fontId="13" fillId="0" borderId="55" xfId="55" applyNumberFormat="1" applyFont="1" applyFill="1" applyBorder="1" applyAlignment="1" applyProtection="1">
      <alignment vertical="center"/>
      <protection locked="0"/>
    </xf>
    <xf numFmtId="37" fontId="13" fillId="0" borderId="89" xfId="55" applyNumberFormat="1" applyFont="1" applyFill="1" applyBorder="1" applyAlignment="1" applyProtection="1">
      <alignment vertical="center"/>
      <protection locked="0"/>
    </xf>
    <xf numFmtId="37" fontId="13" fillId="0" borderId="82" xfId="55" applyNumberFormat="1" applyFont="1" applyFill="1" applyBorder="1" applyAlignment="1" applyProtection="1">
      <alignment vertical="center"/>
      <protection locked="0"/>
    </xf>
    <xf numFmtId="37" fontId="13" fillId="0" borderId="83" xfId="55" applyNumberFormat="1" applyFont="1" applyFill="1" applyBorder="1" applyAlignment="1" applyProtection="1">
      <alignment vertical="center"/>
      <protection locked="0"/>
    </xf>
    <xf numFmtId="38" fontId="40" fillId="0" borderId="2" xfId="5" applyFont="1" applyFill="1" applyBorder="1" applyAlignment="1">
      <alignment vertical="center"/>
    </xf>
    <xf numFmtId="38" fontId="40" fillId="0" borderId="3" xfId="5" applyFont="1" applyFill="1" applyBorder="1" applyAlignment="1">
      <alignment vertical="center"/>
    </xf>
    <xf numFmtId="38" fontId="40" fillId="0" borderId="4" xfId="5" applyFont="1" applyFill="1" applyBorder="1" applyAlignment="1">
      <alignment vertical="center"/>
    </xf>
    <xf numFmtId="38" fontId="13" fillId="0" borderId="3" xfId="5" applyFont="1" applyFill="1" applyBorder="1" applyAlignment="1" applyProtection="1">
      <alignment vertical="center"/>
      <protection locked="0"/>
    </xf>
    <xf numFmtId="38" fontId="13" fillId="0" borderId="3" xfId="5" applyFont="1" applyFill="1" applyBorder="1" applyAlignment="1">
      <alignment vertical="center"/>
    </xf>
    <xf numFmtId="38" fontId="13" fillId="0" borderId="2" xfId="5" applyFont="1" applyFill="1" applyBorder="1" applyAlignment="1" applyProtection="1">
      <alignment vertical="center"/>
      <protection locked="0"/>
    </xf>
    <xf numFmtId="38" fontId="13" fillId="0" borderId="2" xfId="5" applyFont="1" applyFill="1" applyBorder="1" applyAlignment="1">
      <alignment vertical="center"/>
    </xf>
    <xf numFmtId="38" fontId="13" fillId="0" borderId="4" xfId="5" applyFont="1" applyFill="1" applyBorder="1" applyAlignment="1" applyProtection="1">
      <alignment vertical="center"/>
      <protection locked="0"/>
    </xf>
    <xf numFmtId="38" fontId="13" fillId="0" borderId="4" xfId="5" applyFont="1" applyFill="1" applyBorder="1" applyAlignment="1">
      <alignment vertical="center"/>
    </xf>
    <xf numFmtId="38" fontId="13" fillId="0" borderId="42" xfId="5" applyFont="1" applyFill="1" applyBorder="1" applyAlignment="1" applyProtection="1">
      <alignment vertical="center"/>
      <protection locked="0"/>
    </xf>
    <xf numFmtId="38" fontId="13" fillId="0" borderId="42" xfId="5" applyFont="1" applyFill="1" applyBorder="1" applyAlignment="1">
      <alignment vertical="center"/>
    </xf>
    <xf numFmtId="0" fontId="13" fillId="0" borderId="43" xfId="1" applyFont="1" applyFill="1" applyBorder="1" applyAlignment="1">
      <alignment horizontal="center" vertical="center"/>
    </xf>
    <xf numFmtId="38" fontId="9" fillId="0" borderId="7" xfId="10" applyFont="1" applyBorder="1" applyAlignment="1">
      <alignment vertical="center"/>
    </xf>
    <xf numFmtId="38" fontId="9" fillId="0" borderId="2" xfId="10" applyFont="1" applyBorder="1" applyAlignment="1">
      <alignment vertical="center"/>
    </xf>
    <xf numFmtId="189" fontId="9" fillId="0" borderId="2" xfId="10" applyNumberFormat="1" applyFont="1" applyBorder="1" applyAlignment="1">
      <alignment vertical="center"/>
    </xf>
    <xf numFmtId="38" fontId="9" fillId="0" borderId="8" xfId="10" applyFont="1" applyBorder="1" applyAlignment="1">
      <alignment vertical="center"/>
    </xf>
    <xf numFmtId="38" fontId="9" fillId="0" borderId="3" xfId="10" applyFont="1" applyBorder="1" applyAlignment="1">
      <alignment vertical="center"/>
    </xf>
    <xf numFmtId="189" fontId="9" fillId="0" borderId="3" xfId="10" applyNumberFormat="1" applyFont="1" applyBorder="1" applyAlignment="1">
      <alignment vertical="center"/>
    </xf>
    <xf numFmtId="38" fontId="9" fillId="0" borderId="9" xfId="10" applyFont="1" applyBorder="1" applyAlignment="1">
      <alignment vertical="center"/>
    </xf>
    <xf numFmtId="38" fontId="9" fillId="0" borderId="4" xfId="10" applyFont="1" applyBorder="1" applyAlignment="1">
      <alignment vertical="center"/>
    </xf>
    <xf numFmtId="189" fontId="9" fillId="0" borderId="4" xfId="10" applyNumberFormat="1" applyFont="1" applyBorder="1" applyAlignment="1">
      <alignment vertical="center"/>
    </xf>
    <xf numFmtId="38" fontId="8" fillId="0" borderId="8" xfId="10" applyFont="1" applyFill="1" applyBorder="1" applyAlignment="1" applyProtection="1">
      <alignment vertical="center"/>
      <protection locked="0"/>
    </xf>
    <xf numFmtId="38" fontId="8" fillId="0" borderId="0" xfId="10" applyFont="1" applyFill="1" applyBorder="1" applyAlignment="1" applyProtection="1">
      <alignment vertical="center"/>
      <protection locked="0"/>
    </xf>
    <xf numFmtId="38" fontId="8" fillId="0" borderId="3" xfId="10" applyFont="1" applyFill="1" applyBorder="1" applyAlignment="1" applyProtection="1">
      <alignment vertical="center"/>
      <protection locked="0"/>
    </xf>
    <xf numFmtId="38" fontId="8" fillId="0" borderId="2" xfId="10" applyFont="1" applyFill="1" applyBorder="1" applyAlignment="1" applyProtection="1">
      <alignment vertical="center"/>
      <protection locked="0"/>
    </xf>
    <xf numFmtId="189" fontId="8" fillId="0" borderId="3" xfId="9" applyNumberFormat="1" applyFont="1" applyFill="1" applyBorder="1" applyAlignment="1">
      <alignment vertical="center"/>
    </xf>
    <xf numFmtId="38" fontId="8" fillId="0" borderId="3" xfId="10" applyFont="1" applyBorder="1" applyAlignment="1" applyProtection="1">
      <alignment vertical="center"/>
      <protection locked="0"/>
    </xf>
    <xf numFmtId="38" fontId="8" fillId="0" borderId="2" xfId="10" applyFont="1" applyBorder="1" applyAlignment="1" applyProtection="1">
      <alignment vertical="center"/>
    </xf>
    <xf numFmtId="189" fontId="8" fillId="0" borderId="3" xfId="9" applyNumberFormat="1" applyFont="1" applyBorder="1" applyAlignment="1">
      <alignment vertical="center"/>
    </xf>
    <xf numFmtId="38" fontId="8" fillId="0" borderId="0" xfId="10" applyFont="1" applyBorder="1" applyAlignment="1" applyProtection="1">
      <alignment vertical="center"/>
      <protection locked="0"/>
    </xf>
    <xf numFmtId="38" fontId="8" fillId="0" borderId="3" xfId="10" applyFont="1" applyBorder="1" applyAlignment="1" applyProtection="1">
      <alignment vertical="center"/>
    </xf>
    <xf numFmtId="189" fontId="8" fillId="0" borderId="4" xfId="9" applyNumberFormat="1" applyFont="1" applyBorder="1" applyAlignment="1">
      <alignment vertical="center"/>
    </xf>
    <xf numFmtId="38" fontId="8" fillId="0" borderId="4" xfId="10" applyFont="1" applyBorder="1" applyAlignment="1" applyProtection="1">
      <alignment vertical="center"/>
    </xf>
    <xf numFmtId="38" fontId="8" fillId="0" borderId="7" xfId="10" applyFont="1" applyFill="1" applyBorder="1" applyAlignment="1" applyProtection="1">
      <alignment vertical="center"/>
      <protection locked="0"/>
    </xf>
    <xf numFmtId="38" fontId="8" fillId="0" borderId="48" xfId="10" applyFont="1" applyFill="1" applyBorder="1" applyAlignment="1" applyProtection="1">
      <alignment vertical="center"/>
      <protection locked="0"/>
    </xf>
    <xf numFmtId="38" fontId="8" fillId="0" borderId="2" xfId="10" applyFont="1" applyBorder="1" applyAlignment="1" applyProtection="1">
      <alignment vertical="center"/>
      <protection locked="0"/>
    </xf>
    <xf numFmtId="38" fontId="8" fillId="0" borderId="48" xfId="10" applyFont="1" applyBorder="1" applyAlignment="1" applyProtection="1">
      <alignment vertical="center"/>
      <protection locked="0"/>
    </xf>
    <xf numFmtId="38" fontId="8" fillId="0" borderId="9" xfId="10" applyFont="1" applyFill="1" applyBorder="1" applyAlignment="1" applyProtection="1">
      <alignment vertical="center"/>
      <protection locked="0"/>
    </xf>
    <xf numFmtId="38" fontId="8" fillId="0" borderId="1" xfId="10" applyFont="1" applyFill="1" applyBorder="1" applyAlignment="1" applyProtection="1">
      <alignment vertical="center"/>
      <protection locked="0"/>
    </xf>
    <xf numFmtId="38" fontId="8" fillId="0" borderId="4" xfId="10" applyFont="1" applyFill="1" applyBorder="1" applyAlignment="1" applyProtection="1">
      <alignment vertical="center"/>
      <protection locked="0"/>
    </xf>
    <xf numFmtId="38" fontId="8" fillId="0" borderId="4" xfId="10" applyFont="1" applyBorder="1" applyAlignment="1" applyProtection="1">
      <alignment vertical="center"/>
      <protection locked="0"/>
    </xf>
    <xf numFmtId="38" fontId="8" fillId="0" borderId="1" xfId="10" applyFont="1" applyBorder="1" applyAlignment="1" applyProtection="1">
      <alignment vertical="center"/>
      <protection locked="0"/>
    </xf>
    <xf numFmtId="189" fontId="8" fillId="0" borderId="4" xfId="10" applyNumberFormat="1" applyFont="1" applyBorder="1" applyAlignment="1" applyProtection="1">
      <alignment vertical="center"/>
      <protection locked="0"/>
    </xf>
    <xf numFmtId="189" fontId="8" fillId="0" borderId="3" xfId="10" applyNumberFormat="1" applyFont="1" applyBorder="1" applyAlignment="1" applyProtection="1">
      <alignment vertical="center"/>
      <protection locked="0"/>
    </xf>
    <xf numFmtId="189" fontId="8" fillId="0" borderId="2" xfId="10" applyNumberFormat="1" applyFont="1" applyBorder="1" applyAlignment="1" applyProtection="1">
      <alignment vertical="center"/>
      <protection locked="0"/>
    </xf>
    <xf numFmtId="38" fontId="8" fillId="0" borderId="42" xfId="10" applyFont="1" applyFill="1" applyBorder="1" applyAlignment="1" applyProtection="1">
      <alignment vertical="center"/>
      <protection locked="0"/>
    </xf>
    <xf numFmtId="38" fontId="8" fillId="0" borderId="33" xfId="10" applyFont="1" applyFill="1" applyBorder="1" applyAlignment="1" applyProtection="1">
      <alignment vertical="center"/>
      <protection locked="0"/>
    </xf>
    <xf numFmtId="38" fontId="8" fillId="0" borderId="51" xfId="10" applyFont="1" applyFill="1" applyBorder="1" applyAlignment="1" applyProtection="1">
      <alignment vertical="center"/>
      <protection locked="0"/>
    </xf>
    <xf numFmtId="38" fontId="8" fillId="0" borderId="42" xfId="10" applyFont="1" applyBorder="1" applyAlignment="1" applyProtection="1">
      <alignment vertical="center"/>
      <protection locked="0"/>
    </xf>
    <xf numFmtId="189" fontId="8" fillId="0" borderId="42" xfId="10" applyNumberFormat="1" applyFont="1" applyBorder="1" applyAlignment="1" applyProtection="1">
      <alignment vertical="center"/>
      <protection locked="0"/>
    </xf>
    <xf numFmtId="38" fontId="8" fillId="0" borderId="33" xfId="10" applyFont="1" applyBorder="1" applyAlignment="1" applyProtection="1">
      <alignment vertical="center"/>
      <protection locked="0"/>
    </xf>
    <xf numFmtId="38" fontId="8" fillId="0" borderId="42" xfId="10" applyFont="1" applyBorder="1" applyAlignment="1" applyProtection="1">
      <alignment vertical="center"/>
    </xf>
    <xf numFmtId="37" fontId="14" fillId="0" borderId="0" xfId="1" applyNumberFormat="1" applyFont="1" applyFill="1" applyAlignment="1" applyProtection="1">
      <alignment vertical="center"/>
    </xf>
    <xf numFmtId="178" fontId="14" fillId="0" borderId="172" xfId="1" applyNumberFormat="1" applyFont="1" applyFill="1" applyBorder="1" applyAlignment="1" applyProtection="1">
      <alignment horizontal="right" vertical="center"/>
    </xf>
    <xf numFmtId="178" fontId="14" fillId="0" borderId="171" xfId="1" applyNumberFormat="1" applyFont="1" applyFill="1" applyBorder="1" applyAlignment="1" applyProtection="1">
      <alignment horizontal="right" vertical="center"/>
    </xf>
    <xf numFmtId="178" fontId="14" fillId="0" borderId="174" xfId="1" applyNumberFormat="1" applyFont="1" applyFill="1" applyBorder="1" applyAlignment="1" applyProtection="1">
      <alignment horizontal="right" vertical="center"/>
    </xf>
    <xf numFmtId="178" fontId="14" fillId="0" borderId="173" xfId="1" applyNumberFormat="1" applyFont="1" applyFill="1" applyBorder="1" applyAlignment="1" applyProtection="1">
      <alignment horizontal="right" vertical="center"/>
    </xf>
    <xf numFmtId="0" fontId="40" fillId="0" borderId="107" xfId="1" applyFont="1" applyFill="1" applyBorder="1" applyAlignment="1">
      <alignment horizontal="center" vertical="center"/>
    </xf>
    <xf numFmtId="0" fontId="40" fillId="0" borderId="108" xfId="1" applyFont="1" applyBorder="1" applyAlignment="1">
      <alignment horizontal="center" vertical="center"/>
    </xf>
    <xf numFmtId="0" fontId="15" fillId="0" borderId="84" xfId="1" applyFont="1" applyBorder="1" applyAlignment="1">
      <alignment horizontal="distributed" vertical="center"/>
    </xf>
    <xf numFmtId="0" fontId="15" fillId="0" borderId="85" xfId="1" applyFont="1" applyBorder="1" applyAlignment="1">
      <alignment horizontal="distributed" vertical="center"/>
    </xf>
    <xf numFmtId="0" fontId="15" fillId="0" borderId="22" xfId="1" applyFont="1" applyBorder="1" applyAlignment="1">
      <alignment horizontal="distributed" vertical="center"/>
    </xf>
    <xf numFmtId="0" fontId="15" fillId="0" borderId="46" xfId="1" applyFont="1" applyBorder="1" applyAlignment="1">
      <alignment horizontal="distributed" vertical="center"/>
    </xf>
    <xf numFmtId="0" fontId="40" fillId="0" borderId="97" xfId="1" applyFont="1" applyFill="1" applyBorder="1" applyAlignment="1">
      <alignment horizontal="center" vertical="center"/>
    </xf>
    <xf numFmtId="0" fontId="40" fillId="0" borderId="98" xfId="1" applyFont="1" applyBorder="1" applyAlignment="1">
      <alignment horizontal="center" vertical="center"/>
    </xf>
    <xf numFmtId="0" fontId="40" fillId="0" borderId="32" xfId="1" applyFont="1" applyFill="1" applyBorder="1" applyAlignment="1">
      <alignment horizontal="center" vertical="center"/>
    </xf>
    <xf numFmtId="0" fontId="40" fillId="0" borderId="52" xfId="1" applyFont="1" applyBorder="1" applyAlignment="1">
      <alignment horizontal="center" vertical="center"/>
    </xf>
    <xf numFmtId="0" fontId="8" fillId="0" borderId="84" xfId="1" applyFont="1" applyFill="1" applyBorder="1" applyAlignment="1">
      <alignment horizontal="distributed" vertical="center"/>
    </xf>
    <xf numFmtId="0" fontId="2" fillId="0" borderId="94" xfId="1" applyFont="1" applyBorder="1" applyAlignment="1">
      <alignment horizontal="distributed" vertical="center"/>
    </xf>
    <xf numFmtId="0" fontId="8" fillId="0" borderId="25" xfId="1" applyFont="1" applyFill="1" applyBorder="1" applyAlignment="1">
      <alignment horizontal="distributed" vertical="center"/>
    </xf>
    <xf numFmtId="0" fontId="2" fillId="0" borderId="26" xfId="1" applyFont="1" applyBorder="1" applyAlignment="1">
      <alignment horizontal="distributed" vertical="center"/>
    </xf>
    <xf numFmtId="0" fontId="40" fillId="0" borderId="102" xfId="1" applyFont="1" applyFill="1" applyBorder="1" applyAlignment="1">
      <alignment horizontal="center" vertical="center"/>
    </xf>
    <xf numFmtId="0" fontId="40" fillId="0" borderId="103" xfId="1" applyFont="1" applyBorder="1" applyAlignment="1">
      <alignment horizontal="center" vertical="center"/>
    </xf>
    <xf numFmtId="0" fontId="11" fillId="0" borderId="84" xfId="1" applyFont="1" applyFill="1" applyBorder="1" applyAlignment="1">
      <alignment horizontal="distributed" vertical="center"/>
    </xf>
    <xf numFmtId="0" fontId="47" fillId="0" borderId="86" xfId="1" applyFont="1" applyBorder="1" applyAlignment="1">
      <alignment horizontal="distributed" vertical="center"/>
    </xf>
    <xf numFmtId="0" fontId="8" fillId="0" borderId="154" xfId="1" applyFont="1" applyFill="1" applyBorder="1" applyAlignment="1">
      <alignment horizontal="distributed" vertical="distributed"/>
    </xf>
    <xf numFmtId="0" fontId="8" fillId="0" borderId="158" xfId="1" applyFont="1" applyFill="1" applyBorder="1" applyAlignment="1">
      <alignment horizontal="distributed" vertical="distributed"/>
    </xf>
    <xf numFmtId="0" fontId="8" fillId="0" borderId="166" xfId="1" applyFont="1" applyFill="1" applyBorder="1" applyAlignment="1">
      <alignment horizontal="distributed" vertical="center"/>
    </xf>
    <xf numFmtId="0" fontId="8" fillId="0" borderId="100" xfId="1" applyFont="1" applyFill="1" applyBorder="1" applyAlignment="1">
      <alignment horizontal="distributed" vertical="center"/>
    </xf>
    <xf numFmtId="0" fontId="15" fillId="0" borderId="68" xfId="1" applyFont="1" applyBorder="1" applyAlignment="1">
      <alignment horizontal="distributed" vertical="center"/>
    </xf>
    <xf numFmtId="0" fontId="15" fillId="0" borderId="88" xfId="1" applyFont="1" applyBorder="1" applyAlignment="1">
      <alignment horizontal="distributed" vertical="center"/>
    </xf>
    <xf numFmtId="0" fontId="40" fillId="0" borderId="90" xfId="1" applyFont="1" applyFill="1" applyBorder="1" applyAlignment="1">
      <alignment horizontal="center" vertical="center"/>
    </xf>
    <xf numFmtId="0" fontId="2" fillId="0" borderId="91" xfId="1" applyFont="1" applyBorder="1" applyAlignment="1">
      <alignment horizontal="center" vertical="center"/>
    </xf>
    <xf numFmtId="0" fontId="15" fillId="0" borderId="20" xfId="1" applyFont="1" applyBorder="1" applyAlignment="1">
      <alignment horizontal="distributed" vertical="center"/>
    </xf>
    <xf numFmtId="0" fontId="15" fillId="0" borderId="67" xfId="1" applyFont="1" applyBorder="1" applyAlignment="1">
      <alignment horizontal="distributed" vertical="center"/>
    </xf>
    <xf numFmtId="0" fontId="15" fillId="0" borderId="85" xfId="1" applyFont="1" applyBorder="1"/>
    <xf numFmtId="0" fontId="13" fillId="0" borderId="113" xfId="1" applyFont="1" applyFill="1" applyBorder="1" applyAlignment="1" applyProtection="1">
      <alignment vertical="center"/>
    </xf>
    <xf numFmtId="0" fontId="15" fillId="0" borderId="114" xfId="1" applyFont="1" applyFill="1" applyBorder="1" applyAlignment="1">
      <alignment vertical="center"/>
    </xf>
    <xf numFmtId="0" fontId="40" fillId="0" borderId="107" xfId="1" applyFont="1" applyFill="1" applyBorder="1" applyAlignment="1" applyProtection="1">
      <alignment horizontal="center" vertical="center"/>
    </xf>
    <xf numFmtId="0" fontId="40" fillId="0" borderId="119" xfId="1" applyFont="1" applyFill="1" applyBorder="1" applyAlignment="1">
      <alignment horizontal="center" vertical="center"/>
    </xf>
    <xf numFmtId="183" fontId="13" fillId="0" borderId="33" xfId="1" applyNumberFormat="1" applyFont="1" applyFill="1" applyBorder="1" applyAlignment="1" applyProtection="1">
      <alignment horizontal="right" vertical="center"/>
    </xf>
    <xf numFmtId="186" fontId="15" fillId="0" borderId="65" xfId="1" applyNumberFormat="1" applyFont="1" applyFill="1" applyBorder="1" applyAlignment="1" applyProtection="1">
      <alignment horizontal="distributed" vertical="center" wrapText="1" justifyLastLine="1"/>
    </xf>
    <xf numFmtId="0" fontId="15" fillId="0" borderId="42" xfId="1" applyFont="1" applyFill="1" applyBorder="1" applyAlignment="1">
      <alignment horizontal="distributed" vertical="center" justifyLastLine="1"/>
    </xf>
    <xf numFmtId="0" fontId="15" fillId="0" borderId="124" xfId="1" applyFont="1" applyFill="1" applyBorder="1" applyAlignment="1">
      <alignment horizontal="distributed" vertical="center" justifyLastLine="1"/>
    </xf>
    <xf numFmtId="0" fontId="15" fillId="0" borderId="125" xfId="1" applyFont="1" applyFill="1" applyBorder="1" applyAlignment="1">
      <alignment horizontal="distributed" vertical="center" justifyLastLine="1"/>
    </xf>
    <xf numFmtId="0" fontId="15" fillId="0" borderId="100" xfId="1" applyFont="1" applyFill="1" applyBorder="1" applyAlignment="1">
      <alignment horizontal="distributed" vertical="center" justifyLastLine="1"/>
    </xf>
    <xf numFmtId="0" fontId="15" fillId="0" borderId="32" xfId="1" applyFont="1" applyFill="1" applyBorder="1" applyAlignment="1" applyProtection="1">
      <alignment horizontal="distributed" vertical="center" justifyLastLine="1"/>
    </xf>
    <xf numFmtId="0" fontId="15" fillId="0" borderId="33" xfId="1" applyFont="1" applyFill="1" applyBorder="1" applyAlignment="1" applyProtection="1">
      <alignment horizontal="distributed" vertical="center" justifyLastLine="1"/>
    </xf>
    <xf numFmtId="0" fontId="2" fillId="0" borderId="107" xfId="1" applyFont="1" applyFill="1" applyBorder="1" applyAlignment="1" applyProtection="1">
      <alignment horizontal="distributed" vertical="center" justifyLastLine="1"/>
    </xf>
    <xf numFmtId="0" fontId="2" fillId="0" borderId="108" xfId="1" applyFont="1" applyFill="1" applyBorder="1" applyAlignment="1" applyProtection="1">
      <alignment horizontal="distributed" vertical="center" justifyLastLine="1"/>
    </xf>
    <xf numFmtId="0" fontId="2" fillId="0" borderId="108" xfId="1" applyFont="1" applyFill="1" applyBorder="1" applyAlignment="1">
      <alignment horizontal="distributed" vertical="center" justifyLastLine="1"/>
    </xf>
    <xf numFmtId="0" fontId="40" fillId="0" borderId="147" xfId="55" applyFont="1" applyFill="1" applyBorder="1" applyAlignment="1">
      <alignment horizontal="distributed" vertical="center"/>
    </xf>
    <xf numFmtId="0" fontId="40" fillId="0" borderId="148" xfId="55" applyFont="1" applyFill="1" applyBorder="1" applyAlignment="1">
      <alignment horizontal="distributed" vertical="center"/>
    </xf>
    <xf numFmtId="0" fontId="13" fillId="0" borderId="147" xfId="55" applyFont="1" applyFill="1" applyBorder="1" applyAlignment="1">
      <alignment horizontal="distributed" vertical="center"/>
    </xf>
    <xf numFmtId="0" fontId="13" fillId="0" borderId="148" xfId="55" applyFont="1" applyFill="1" applyBorder="1" applyAlignment="1">
      <alignment horizontal="distributed" vertical="center"/>
    </xf>
    <xf numFmtId="0" fontId="13" fillId="0" borderId="90" xfId="55" applyFont="1" applyFill="1" applyBorder="1" applyAlignment="1">
      <alignment horizontal="distributed" vertical="center"/>
    </xf>
    <xf numFmtId="0" fontId="13" fillId="0" borderId="149" xfId="55" applyFont="1" applyFill="1" applyBorder="1" applyAlignment="1">
      <alignment horizontal="distributed" vertical="center"/>
    </xf>
    <xf numFmtId="0" fontId="40" fillId="0" borderId="90" xfId="55" applyFont="1" applyBorder="1" applyAlignment="1">
      <alignment horizontal="center" vertical="center"/>
    </xf>
    <xf numFmtId="0" fontId="40" fillId="0" borderId="149" xfId="55" applyFont="1" applyBorder="1" applyAlignment="1">
      <alignment horizontal="center" vertical="center"/>
    </xf>
    <xf numFmtId="37" fontId="13" fillId="0" borderId="79" xfId="55" applyNumberFormat="1" applyFont="1" applyBorder="1" applyAlignment="1" applyProtection="1">
      <alignment horizontal="center" vertical="center"/>
    </xf>
    <xf numFmtId="37" fontId="13" fillId="0" borderId="67" xfId="55" applyNumberFormat="1" applyFont="1" applyBorder="1" applyAlignment="1" applyProtection="1">
      <alignment horizontal="center" vertical="center"/>
    </xf>
    <xf numFmtId="0" fontId="13" fillId="0" borderId="22" xfId="55" applyFont="1" applyFill="1" applyBorder="1" applyAlignment="1">
      <alignment horizontal="center" vertical="center"/>
    </xf>
    <xf numFmtId="0" fontId="13" fillId="0" borderId="54" xfId="55" applyFont="1" applyFill="1" applyBorder="1" applyAlignment="1">
      <alignment horizontal="center" vertical="center"/>
    </xf>
    <xf numFmtId="37" fontId="13" fillId="0" borderId="53" xfId="55" applyNumberFormat="1" applyFont="1" applyBorder="1" applyAlignment="1" applyProtection="1">
      <alignment horizontal="center" vertical="center"/>
    </xf>
    <xf numFmtId="37" fontId="13" fillId="0" borderId="8" xfId="55" applyNumberFormat="1" applyFont="1" applyBorder="1" applyAlignment="1" applyProtection="1">
      <alignment horizontal="center" vertical="center"/>
    </xf>
    <xf numFmtId="0" fontId="8" fillId="0" borderId="0" xfId="9" applyFont="1" applyAlignment="1">
      <alignment horizontal="right" vertical="center"/>
    </xf>
    <xf numFmtId="0" fontId="8" fillId="0" borderId="34" xfId="9" applyFont="1" applyFill="1" applyBorder="1" applyAlignment="1">
      <alignment horizontal="center" vertical="center"/>
    </xf>
    <xf numFmtId="0" fontId="8" fillId="0" borderId="45" xfId="9" applyFont="1" applyFill="1" applyBorder="1" applyAlignment="1">
      <alignment horizontal="center" vertical="center"/>
    </xf>
    <xf numFmtId="0" fontId="8" fillId="0" borderId="45" xfId="9" applyFont="1" applyBorder="1" applyAlignment="1">
      <alignment horizontal="center" vertical="center"/>
    </xf>
    <xf numFmtId="0" fontId="8" fillId="0" borderId="44" xfId="9" applyFont="1" applyBorder="1" applyAlignment="1">
      <alignment horizontal="center" vertical="center"/>
    </xf>
    <xf numFmtId="0" fontId="8" fillId="0" borderId="36" xfId="9" applyFont="1" applyBorder="1" applyAlignment="1">
      <alignment horizontal="center" vertical="center"/>
    </xf>
    <xf numFmtId="0" fontId="8" fillId="0" borderId="34" xfId="9" applyFont="1" applyBorder="1" applyAlignment="1">
      <alignment horizontal="center" vertical="center"/>
    </xf>
    <xf numFmtId="0" fontId="8" fillId="0" borderId="7" xfId="9" applyFont="1" applyBorder="1" applyAlignment="1">
      <alignment horizontal="center" vertical="center"/>
    </xf>
    <xf numFmtId="0" fontId="8" fillId="0" borderId="65" xfId="9" applyFont="1" applyFill="1" applyBorder="1" applyAlignment="1">
      <alignment horizontal="center" vertical="center" wrapText="1"/>
    </xf>
    <xf numFmtId="0" fontId="8" fillId="0" borderId="4" xfId="9" applyFont="1" applyFill="1" applyBorder="1"/>
    <xf numFmtId="0" fontId="8" fillId="0" borderId="35" xfId="9" applyFont="1" applyBorder="1" applyAlignment="1">
      <alignment horizontal="center" vertical="center" textRotation="255"/>
    </xf>
    <xf numFmtId="0" fontId="8" fillId="0" borderId="63" xfId="9" applyFont="1" applyBorder="1" applyAlignment="1">
      <alignment horizontal="center" vertical="center" textRotation="255"/>
    </xf>
    <xf numFmtId="0" fontId="49" fillId="0" borderId="67" xfId="1" applyFont="1" applyFill="1" applyBorder="1" applyAlignment="1">
      <alignment horizontal="center" vertical="center"/>
    </xf>
    <xf numFmtId="0" fontId="49" fillId="0" borderId="32" xfId="1" applyFont="1" applyFill="1" applyBorder="1" applyAlignment="1">
      <alignment horizontal="center" vertical="center"/>
    </xf>
  </cellXfs>
  <cellStyles count="58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6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標準 8" xfId="57" xr:uid="{00000000-0005-0000-0000-000035000000}"/>
    <cellStyle name="標準_貸付予定" xfId="55" xr:uid="{00000000-0005-0000-0000-000036000000}"/>
    <cellStyle name="標準_表" xfId="54" xr:uid="{00000000-0005-0000-0000-000037000000}"/>
    <cellStyle name="未定義" xfId="52" xr:uid="{00000000-0005-0000-0000-000038000000}"/>
    <cellStyle name="良い 2" xfId="53" xr:uid="{00000000-0005-0000-0000-000039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<Relationship Id="rId3" Type="http://schemas.openxmlformats.org/officeDocument/2006/relationships/worksheet" Target="worksheets/sheet3.xml"/>
<Relationship Id="rId7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5" Type="http://schemas.openxmlformats.org/officeDocument/2006/relationships/worksheet" Target="worksheets/sheet5.xml"/>
<Relationship Id="rId10" Type="http://schemas.openxmlformats.org/officeDocument/2006/relationships/calcChain" Target="calcChain.xml"/>
<Relationship Id="rId4" Type="http://schemas.openxmlformats.org/officeDocument/2006/relationships/worksheet" Target="worksheets/sheet4.xml"/>
<Relationship Id="rId9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4</xdr:col>
      <xdr:colOff>9525</xdr:colOff>
      <xdr:row>6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762000"/>
          <a:ext cx="3038475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3</xdr:col>
      <xdr:colOff>0</xdr:colOff>
      <xdr:row>8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504825" y="1724025"/>
          <a:ext cx="17335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342900" y="428625"/>
          <a:ext cx="13144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44821</xdr:colOff>
      <xdr:row>4</xdr:row>
      <xdr:rowOff>67236</xdr:rowOff>
    </xdr:from>
    <xdr:to>
      <xdr:col>24</xdr:col>
      <xdr:colOff>289891</xdr:colOff>
      <xdr:row>13</xdr:row>
      <xdr:rowOff>165653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669712" y="895497"/>
          <a:ext cx="4369809" cy="196200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作り方</a:t>
          </a:r>
          <a:endParaRPr kumimoji="1" lang="en-US" altLang="ja-JP" sz="1100"/>
        </a:p>
        <a:p>
          <a:pPr algn="l"/>
          <a:r>
            <a:rPr kumimoji="1" lang="ja-JP" altLang="en-US" sz="1100"/>
            <a:t>公営企業決算本から拾っても良いが、</a:t>
          </a:r>
          <a:endParaRPr kumimoji="1" lang="en-US" altLang="ja-JP" sz="1100"/>
        </a:p>
        <a:p>
          <a:pPr algn="l"/>
          <a:r>
            <a:rPr kumimoji="1" lang="ja-JP" altLang="en-US" sz="1100"/>
            <a:t>総務省のデータベースをダウンロードして、ピボットで必要なところを集計した方が簡単な気がする。</a:t>
          </a:r>
          <a:endParaRPr kumimoji="1" lang="en-US" altLang="ja-JP" sz="1100"/>
        </a:p>
        <a:p>
          <a:pPr algn="l"/>
          <a:r>
            <a:rPr kumimoji="1" lang="ja-JP" altLang="en-US" sz="1100"/>
            <a:t>都貸付金の欄は、</a:t>
          </a:r>
          <a:r>
            <a:rPr kumimoji="1" lang="en-US" altLang="ja-JP" sz="1100"/>
            <a:t>24</a:t>
          </a:r>
          <a:r>
            <a:rPr kumimoji="1" lang="ja-JP" altLang="en-US" sz="1100"/>
            <a:t>表地方債現在高の内訳の「その他」欄を都貸付金とみなしているらしい（昔から）。</a:t>
          </a:r>
          <a:endParaRPr kumimoji="1" lang="en-US" altLang="ja-JP" sz="1100"/>
        </a:p>
        <a:p>
          <a:pPr algn="l"/>
          <a:r>
            <a:rPr kumimoji="1" lang="ja-JP" altLang="en-US" sz="1100"/>
            <a:t>総務省のサイトは、</a:t>
          </a:r>
          <a:endParaRPr kumimoji="1" lang="en-US" altLang="ja-JP" sz="1100"/>
        </a:p>
        <a:p>
          <a:pPr algn="l"/>
          <a:r>
            <a:rPr kumimoji="1" lang="en-US" altLang="ja-JP" sz="1100"/>
            <a:t>http://llb.k3tokei.asp.lgwan.jp/soumu-app/contents/index.html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

</Relationships>

</file>

<file path=xl/worksheets/_rels/sheet2.xml.rels><?xml version="1.0" encoding="UTF-8" standalone="yes"?>

<Relationships xmlns="http://schemas.openxmlformats.org/package/2006/relationships">



</Relationships>

</file>

<file path=xl/worksheets/_rels/sheet3.xml.rels><?xml version="1.0" encoding="UTF-8" standalone="yes"?>

<Relationships xmlns="http://schemas.openxmlformats.org/package/2006/relationships">



<Relationship Id="rId4" Type="http://schemas.openxmlformats.org/officeDocument/2006/relationships/drawing" Target="../drawings/drawing1.xml"/>
</Relationships>

</file>

<file path=xl/worksheets/_rels/sheet4.xml.rels><?xml version="1.0" encoding="UTF-8" standalone="yes"?>

<Relationships xmlns="http://schemas.openxmlformats.org/package/2006/relationships">





</Relationships>

</file>

<file path=xl/worksheets/_rels/sheet5.xml.rels><?xml version="1.0" encoding="UTF-8" standalone="yes"?>

<Relationships xmlns="http://schemas.openxmlformats.org/package/2006/relationships">





<Relationship Id="rId4" Type="http://schemas.openxmlformats.org/officeDocument/2006/relationships/drawing" Target="../drawings/drawing2.xml"/>
</Relationships>

</file>

<file path=xl/worksheets/_rels/sheet6.xml.rels><?xml version="1.0" encoding="UTF-8" standalone="yes"?>

<Relationships xmlns="http://schemas.openxmlformats.org/package/2006/relationships">





<Relationship Id="rId4" Type="http://schemas.openxmlformats.org/officeDocument/2006/relationships/drawing" Target="../drawings/drawing3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B1:H61"/>
  <sheetViews>
    <sheetView tabSelected="1" zoomScale="145" zoomScaleNormal="145" zoomScaleSheetLayoutView="100" workbookViewId="0">
      <selection activeCell="B12" sqref="B12:C12"/>
    </sheetView>
  </sheetViews>
  <sheetFormatPr defaultRowHeight="13.5"/>
  <cols>
    <col min="1" max="1" width="4.375" style="1" customWidth="1"/>
    <col min="2" max="2" width="8.625" style="1" customWidth="1"/>
    <col min="3" max="3" width="8.125" style="1" customWidth="1"/>
    <col min="4" max="5" width="18.75" style="1" customWidth="1"/>
    <col min="6" max="6" width="16.625" style="42" customWidth="1"/>
    <col min="7" max="7" width="14.625" style="42" customWidth="1"/>
    <col min="8" max="8" width="7" style="1" customWidth="1"/>
    <col min="9" max="256" width="9" style="1"/>
    <col min="257" max="257" width="4.375" style="1" customWidth="1"/>
    <col min="258" max="258" width="8.625" style="1" customWidth="1"/>
    <col min="259" max="259" width="8.125" style="1" customWidth="1"/>
    <col min="260" max="261" width="18.75" style="1" customWidth="1"/>
    <col min="262" max="262" width="16.625" style="1" customWidth="1"/>
    <col min="263" max="263" width="14.625" style="1" customWidth="1"/>
    <col min="264" max="264" width="7" style="1" customWidth="1"/>
    <col min="265" max="512" width="9" style="1"/>
    <col min="513" max="513" width="4.375" style="1" customWidth="1"/>
    <col min="514" max="514" width="8.625" style="1" customWidth="1"/>
    <col min="515" max="515" width="8.125" style="1" customWidth="1"/>
    <col min="516" max="517" width="18.75" style="1" customWidth="1"/>
    <col min="518" max="518" width="16.625" style="1" customWidth="1"/>
    <col min="519" max="519" width="14.625" style="1" customWidth="1"/>
    <col min="520" max="520" width="7" style="1" customWidth="1"/>
    <col min="521" max="768" width="9" style="1"/>
    <col min="769" max="769" width="4.375" style="1" customWidth="1"/>
    <col min="770" max="770" width="8.625" style="1" customWidth="1"/>
    <col min="771" max="771" width="8.125" style="1" customWidth="1"/>
    <col min="772" max="773" width="18.75" style="1" customWidth="1"/>
    <col min="774" max="774" width="16.625" style="1" customWidth="1"/>
    <col min="775" max="775" width="14.625" style="1" customWidth="1"/>
    <col min="776" max="776" width="7" style="1" customWidth="1"/>
    <col min="777" max="1024" width="9" style="1"/>
    <col min="1025" max="1025" width="4.375" style="1" customWidth="1"/>
    <col min="1026" max="1026" width="8.625" style="1" customWidth="1"/>
    <col min="1027" max="1027" width="8.125" style="1" customWidth="1"/>
    <col min="1028" max="1029" width="18.75" style="1" customWidth="1"/>
    <col min="1030" max="1030" width="16.625" style="1" customWidth="1"/>
    <col min="1031" max="1031" width="14.625" style="1" customWidth="1"/>
    <col min="1032" max="1032" width="7" style="1" customWidth="1"/>
    <col min="1033" max="1280" width="9" style="1"/>
    <col min="1281" max="1281" width="4.375" style="1" customWidth="1"/>
    <col min="1282" max="1282" width="8.625" style="1" customWidth="1"/>
    <col min="1283" max="1283" width="8.125" style="1" customWidth="1"/>
    <col min="1284" max="1285" width="18.75" style="1" customWidth="1"/>
    <col min="1286" max="1286" width="16.625" style="1" customWidth="1"/>
    <col min="1287" max="1287" width="14.625" style="1" customWidth="1"/>
    <col min="1288" max="1288" width="7" style="1" customWidth="1"/>
    <col min="1289" max="1536" width="9" style="1"/>
    <col min="1537" max="1537" width="4.375" style="1" customWidth="1"/>
    <col min="1538" max="1538" width="8.625" style="1" customWidth="1"/>
    <col min="1539" max="1539" width="8.125" style="1" customWidth="1"/>
    <col min="1540" max="1541" width="18.75" style="1" customWidth="1"/>
    <col min="1542" max="1542" width="16.625" style="1" customWidth="1"/>
    <col min="1543" max="1543" width="14.625" style="1" customWidth="1"/>
    <col min="1544" max="1544" width="7" style="1" customWidth="1"/>
    <col min="1545" max="1792" width="9" style="1"/>
    <col min="1793" max="1793" width="4.375" style="1" customWidth="1"/>
    <col min="1794" max="1794" width="8.625" style="1" customWidth="1"/>
    <col min="1795" max="1795" width="8.125" style="1" customWidth="1"/>
    <col min="1796" max="1797" width="18.75" style="1" customWidth="1"/>
    <col min="1798" max="1798" width="16.625" style="1" customWidth="1"/>
    <col min="1799" max="1799" width="14.625" style="1" customWidth="1"/>
    <col min="1800" max="1800" width="7" style="1" customWidth="1"/>
    <col min="1801" max="2048" width="9" style="1"/>
    <col min="2049" max="2049" width="4.375" style="1" customWidth="1"/>
    <col min="2050" max="2050" width="8.625" style="1" customWidth="1"/>
    <col min="2051" max="2051" width="8.125" style="1" customWidth="1"/>
    <col min="2052" max="2053" width="18.75" style="1" customWidth="1"/>
    <col min="2054" max="2054" width="16.625" style="1" customWidth="1"/>
    <col min="2055" max="2055" width="14.625" style="1" customWidth="1"/>
    <col min="2056" max="2056" width="7" style="1" customWidth="1"/>
    <col min="2057" max="2304" width="9" style="1"/>
    <col min="2305" max="2305" width="4.375" style="1" customWidth="1"/>
    <col min="2306" max="2306" width="8.625" style="1" customWidth="1"/>
    <col min="2307" max="2307" width="8.125" style="1" customWidth="1"/>
    <col min="2308" max="2309" width="18.75" style="1" customWidth="1"/>
    <col min="2310" max="2310" width="16.625" style="1" customWidth="1"/>
    <col min="2311" max="2311" width="14.625" style="1" customWidth="1"/>
    <col min="2312" max="2312" width="7" style="1" customWidth="1"/>
    <col min="2313" max="2560" width="9" style="1"/>
    <col min="2561" max="2561" width="4.375" style="1" customWidth="1"/>
    <col min="2562" max="2562" width="8.625" style="1" customWidth="1"/>
    <col min="2563" max="2563" width="8.125" style="1" customWidth="1"/>
    <col min="2564" max="2565" width="18.75" style="1" customWidth="1"/>
    <col min="2566" max="2566" width="16.625" style="1" customWidth="1"/>
    <col min="2567" max="2567" width="14.625" style="1" customWidth="1"/>
    <col min="2568" max="2568" width="7" style="1" customWidth="1"/>
    <col min="2569" max="2816" width="9" style="1"/>
    <col min="2817" max="2817" width="4.375" style="1" customWidth="1"/>
    <col min="2818" max="2818" width="8.625" style="1" customWidth="1"/>
    <col min="2819" max="2819" width="8.125" style="1" customWidth="1"/>
    <col min="2820" max="2821" width="18.75" style="1" customWidth="1"/>
    <col min="2822" max="2822" width="16.625" style="1" customWidth="1"/>
    <col min="2823" max="2823" width="14.625" style="1" customWidth="1"/>
    <col min="2824" max="2824" width="7" style="1" customWidth="1"/>
    <col min="2825" max="3072" width="9" style="1"/>
    <col min="3073" max="3073" width="4.375" style="1" customWidth="1"/>
    <col min="3074" max="3074" width="8.625" style="1" customWidth="1"/>
    <col min="3075" max="3075" width="8.125" style="1" customWidth="1"/>
    <col min="3076" max="3077" width="18.75" style="1" customWidth="1"/>
    <col min="3078" max="3078" width="16.625" style="1" customWidth="1"/>
    <col min="3079" max="3079" width="14.625" style="1" customWidth="1"/>
    <col min="3080" max="3080" width="7" style="1" customWidth="1"/>
    <col min="3081" max="3328" width="9" style="1"/>
    <col min="3329" max="3329" width="4.375" style="1" customWidth="1"/>
    <col min="3330" max="3330" width="8.625" style="1" customWidth="1"/>
    <col min="3331" max="3331" width="8.125" style="1" customWidth="1"/>
    <col min="3332" max="3333" width="18.75" style="1" customWidth="1"/>
    <col min="3334" max="3334" width="16.625" style="1" customWidth="1"/>
    <col min="3335" max="3335" width="14.625" style="1" customWidth="1"/>
    <col min="3336" max="3336" width="7" style="1" customWidth="1"/>
    <col min="3337" max="3584" width="9" style="1"/>
    <col min="3585" max="3585" width="4.375" style="1" customWidth="1"/>
    <col min="3586" max="3586" width="8.625" style="1" customWidth="1"/>
    <col min="3587" max="3587" width="8.125" style="1" customWidth="1"/>
    <col min="3588" max="3589" width="18.75" style="1" customWidth="1"/>
    <col min="3590" max="3590" width="16.625" style="1" customWidth="1"/>
    <col min="3591" max="3591" width="14.625" style="1" customWidth="1"/>
    <col min="3592" max="3592" width="7" style="1" customWidth="1"/>
    <col min="3593" max="3840" width="9" style="1"/>
    <col min="3841" max="3841" width="4.375" style="1" customWidth="1"/>
    <col min="3842" max="3842" width="8.625" style="1" customWidth="1"/>
    <col min="3843" max="3843" width="8.125" style="1" customWidth="1"/>
    <col min="3844" max="3845" width="18.75" style="1" customWidth="1"/>
    <col min="3846" max="3846" width="16.625" style="1" customWidth="1"/>
    <col min="3847" max="3847" width="14.625" style="1" customWidth="1"/>
    <col min="3848" max="3848" width="7" style="1" customWidth="1"/>
    <col min="3849" max="4096" width="9" style="1"/>
    <col min="4097" max="4097" width="4.375" style="1" customWidth="1"/>
    <col min="4098" max="4098" width="8.625" style="1" customWidth="1"/>
    <col min="4099" max="4099" width="8.125" style="1" customWidth="1"/>
    <col min="4100" max="4101" width="18.75" style="1" customWidth="1"/>
    <col min="4102" max="4102" width="16.625" style="1" customWidth="1"/>
    <col min="4103" max="4103" width="14.625" style="1" customWidth="1"/>
    <col min="4104" max="4104" width="7" style="1" customWidth="1"/>
    <col min="4105" max="4352" width="9" style="1"/>
    <col min="4353" max="4353" width="4.375" style="1" customWidth="1"/>
    <col min="4354" max="4354" width="8.625" style="1" customWidth="1"/>
    <col min="4355" max="4355" width="8.125" style="1" customWidth="1"/>
    <col min="4356" max="4357" width="18.75" style="1" customWidth="1"/>
    <col min="4358" max="4358" width="16.625" style="1" customWidth="1"/>
    <col min="4359" max="4359" width="14.625" style="1" customWidth="1"/>
    <col min="4360" max="4360" width="7" style="1" customWidth="1"/>
    <col min="4361" max="4608" width="9" style="1"/>
    <col min="4609" max="4609" width="4.375" style="1" customWidth="1"/>
    <col min="4610" max="4610" width="8.625" style="1" customWidth="1"/>
    <col min="4611" max="4611" width="8.125" style="1" customWidth="1"/>
    <col min="4612" max="4613" width="18.75" style="1" customWidth="1"/>
    <col min="4614" max="4614" width="16.625" style="1" customWidth="1"/>
    <col min="4615" max="4615" width="14.625" style="1" customWidth="1"/>
    <col min="4616" max="4616" width="7" style="1" customWidth="1"/>
    <col min="4617" max="4864" width="9" style="1"/>
    <col min="4865" max="4865" width="4.375" style="1" customWidth="1"/>
    <col min="4866" max="4866" width="8.625" style="1" customWidth="1"/>
    <col min="4867" max="4867" width="8.125" style="1" customWidth="1"/>
    <col min="4868" max="4869" width="18.75" style="1" customWidth="1"/>
    <col min="4870" max="4870" width="16.625" style="1" customWidth="1"/>
    <col min="4871" max="4871" width="14.625" style="1" customWidth="1"/>
    <col min="4872" max="4872" width="7" style="1" customWidth="1"/>
    <col min="4873" max="5120" width="9" style="1"/>
    <col min="5121" max="5121" width="4.375" style="1" customWidth="1"/>
    <col min="5122" max="5122" width="8.625" style="1" customWidth="1"/>
    <col min="5123" max="5123" width="8.125" style="1" customWidth="1"/>
    <col min="5124" max="5125" width="18.75" style="1" customWidth="1"/>
    <col min="5126" max="5126" width="16.625" style="1" customWidth="1"/>
    <col min="5127" max="5127" width="14.625" style="1" customWidth="1"/>
    <col min="5128" max="5128" width="7" style="1" customWidth="1"/>
    <col min="5129" max="5376" width="9" style="1"/>
    <col min="5377" max="5377" width="4.375" style="1" customWidth="1"/>
    <col min="5378" max="5378" width="8.625" style="1" customWidth="1"/>
    <col min="5379" max="5379" width="8.125" style="1" customWidth="1"/>
    <col min="5380" max="5381" width="18.75" style="1" customWidth="1"/>
    <col min="5382" max="5382" width="16.625" style="1" customWidth="1"/>
    <col min="5383" max="5383" width="14.625" style="1" customWidth="1"/>
    <col min="5384" max="5384" width="7" style="1" customWidth="1"/>
    <col min="5385" max="5632" width="9" style="1"/>
    <col min="5633" max="5633" width="4.375" style="1" customWidth="1"/>
    <col min="5634" max="5634" width="8.625" style="1" customWidth="1"/>
    <col min="5635" max="5635" width="8.125" style="1" customWidth="1"/>
    <col min="5636" max="5637" width="18.75" style="1" customWidth="1"/>
    <col min="5638" max="5638" width="16.625" style="1" customWidth="1"/>
    <col min="5639" max="5639" width="14.625" style="1" customWidth="1"/>
    <col min="5640" max="5640" width="7" style="1" customWidth="1"/>
    <col min="5641" max="5888" width="9" style="1"/>
    <col min="5889" max="5889" width="4.375" style="1" customWidth="1"/>
    <col min="5890" max="5890" width="8.625" style="1" customWidth="1"/>
    <col min="5891" max="5891" width="8.125" style="1" customWidth="1"/>
    <col min="5892" max="5893" width="18.75" style="1" customWidth="1"/>
    <col min="5894" max="5894" width="16.625" style="1" customWidth="1"/>
    <col min="5895" max="5895" width="14.625" style="1" customWidth="1"/>
    <col min="5896" max="5896" width="7" style="1" customWidth="1"/>
    <col min="5897" max="6144" width="9" style="1"/>
    <col min="6145" max="6145" width="4.375" style="1" customWidth="1"/>
    <col min="6146" max="6146" width="8.625" style="1" customWidth="1"/>
    <col min="6147" max="6147" width="8.125" style="1" customWidth="1"/>
    <col min="6148" max="6149" width="18.75" style="1" customWidth="1"/>
    <col min="6150" max="6150" width="16.625" style="1" customWidth="1"/>
    <col min="6151" max="6151" width="14.625" style="1" customWidth="1"/>
    <col min="6152" max="6152" width="7" style="1" customWidth="1"/>
    <col min="6153" max="6400" width="9" style="1"/>
    <col min="6401" max="6401" width="4.375" style="1" customWidth="1"/>
    <col min="6402" max="6402" width="8.625" style="1" customWidth="1"/>
    <col min="6403" max="6403" width="8.125" style="1" customWidth="1"/>
    <col min="6404" max="6405" width="18.75" style="1" customWidth="1"/>
    <col min="6406" max="6406" width="16.625" style="1" customWidth="1"/>
    <col min="6407" max="6407" width="14.625" style="1" customWidth="1"/>
    <col min="6408" max="6408" width="7" style="1" customWidth="1"/>
    <col min="6409" max="6656" width="9" style="1"/>
    <col min="6657" max="6657" width="4.375" style="1" customWidth="1"/>
    <col min="6658" max="6658" width="8.625" style="1" customWidth="1"/>
    <col min="6659" max="6659" width="8.125" style="1" customWidth="1"/>
    <col min="6660" max="6661" width="18.75" style="1" customWidth="1"/>
    <col min="6662" max="6662" width="16.625" style="1" customWidth="1"/>
    <col min="6663" max="6663" width="14.625" style="1" customWidth="1"/>
    <col min="6664" max="6664" width="7" style="1" customWidth="1"/>
    <col min="6665" max="6912" width="9" style="1"/>
    <col min="6913" max="6913" width="4.375" style="1" customWidth="1"/>
    <col min="6914" max="6914" width="8.625" style="1" customWidth="1"/>
    <col min="6915" max="6915" width="8.125" style="1" customWidth="1"/>
    <col min="6916" max="6917" width="18.75" style="1" customWidth="1"/>
    <col min="6918" max="6918" width="16.625" style="1" customWidth="1"/>
    <col min="6919" max="6919" width="14.625" style="1" customWidth="1"/>
    <col min="6920" max="6920" width="7" style="1" customWidth="1"/>
    <col min="6921" max="7168" width="9" style="1"/>
    <col min="7169" max="7169" width="4.375" style="1" customWidth="1"/>
    <col min="7170" max="7170" width="8.625" style="1" customWidth="1"/>
    <col min="7171" max="7171" width="8.125" style="1" customWidth="1"/>
    <col min="7172" max="7173" width="18.75" style="1" customWidth="1"/>
    <col min="7174" max="7174" width="16.625" style="1" customWidth="1"/>
    <col min="7175" max="7175" width="14.625" style="1" customWidth="1"/>
    <col min="7176" max="7176" width="7" style="1" customWidth="1"/>
    <col min="7177" max="7424" width="9" style="1"/>
    <col min="7425" max="7425" width="4.375" style="1" customWidth="1"/>
    <col min="7426" max="7426" width="8.625" style="1" customWidth="1"/>
    <col min="7427" max="7427" width="8.125" style="1" customWidth="1"/>
    <col min="7428" max="7429" width="18.75" style="1" customWidth="1"/>
    <col min="7430" max="7430" width="16.625" style="1" customWidth="1"/>
    <col min="7431" max="7431" width="14.625" style="1" customWidth="1"/>
    <col min="7432" max="7432" width="7" style="1" customWidth="1"/>
    <col min="7433" max="7680" width="9" style="1"/>
    <col min="7681" max="7681" width="4.375" style="1" customWidth="1"/>
    <col min="7682" max="7682" width="8.625" style="1" customWidth="1"/>
    <col min="7683" max="7683" width="8.125" style="1" customWidth="1"/>
    <col min="7684" max="7685" width="18.75" style="1" customWidth="1"/>
    <col min="7686" max="7686" width="16.625" style="1" customWidth="1"/>
    <col min="7687" max="7687" width="14.625" style="1" customWidth="1"/>
    <col min="7688" max="7688" width="7" style="1" customWidth="1"/>
    <col min="7689" max="7936" width="9" style="1"/>
    <col min="7937" max="7937" width="4.375" style="1" customWidth="1"/>
    <col min="7938" max="7938" width="8.625" style="1" customWidth="1"/>
    <col min="7939" max="7939" width="8.125" style="1" customWidth="1"/>
    <col min="7940" max="7941" width="18.75" style="1" customWidth="1"/>
    <col min="7942" max="7942" width="16.625" style="1" customWidth="1"/>
    <col min="7943" max="7943" width="14.625" style="1" customWidth="1"/>
    <col min="7944" max="7944" width="7" style="1" customWidth="1"/>
    <col min="7945" max="8192" width="9" style="1"/>
    <col min="8193" max="8193" width="4.375" style="1" customWidth="1"/>
    <col min="8194" max="8194" width="8.625" style="1" customWidth="1"/>
    <col min="8195" max="8195" width="8.125" style="1" customWidth="1"/>
    <col min="8196" max="8197" width="18.75" style="1" customWidth="1"/>
    <col min="8198" max="8198" width="16.625" style="1" customWidth="1"/>
    <col min="8199" max="8199" width="14.625" style="1" customWidth="1"/>
    <col min="8200" max="8200" width="7" style="1" customWidth="1"/>
    <col min="8201" max="8448" width="9" style="1"/>
    <col min="8449" max="8449" width="4.375" style="1" customWidth="1"/>
    <col min="8450" max="8450" width="8.625" style="1" customWidth="1"/>
    <col min="8451" max="8451" width="8.125" style="1" customWidth="1"/>
    <col min="8452" max="8453" width="18.75" style="1" customWidth="1"/>
    <col min="8454" max="8454" width="16.625" style="1" customWidth="1"/>
    <col min="8455" max="8455" width="14.625" style="1" customWidth="1"/>
    <col min="8456" max="8456" width="7" style="1" customWidth="1"/>
    <col min="8457" max="8704" width="9" style="1"/>
    <col min="8705" max="8705" width="4.375" style="1" customWidth="1"/>
    <col min="8706" max="8706" width="8.625" style="1" customWidth="1"/>
    <col min="8707" max="8707" width="8.125" style="1" customWidth="1"/>
    <col min="8708" max="8709" width="18.75" style="1" customWidth="1"/>
    <col min="8710" max="8710" width="16.625" style="1" customWidth="1"/>
    <col min="8711" max="8711" width="14.625" style="1" customWidth="1"/>
    <col min="8712" max="8712" width="7" style="1" customWidth="1"/>
    <col min="8713" max="8960" width="9" style="1"/>
    <col min="8961" max="8961" width="4.375" style="1" customWidth="1"/>
    <col min="8962" max="8962" width="8.625" style="1" customWidth="1"/>
    <col min="8963" max="8963" width="8.125" style="1" customWidth="1"/>
    <col min="8964" max="8965" width="18.75" style="1" customWidth="1"/>
    <col min="8966" max="8966" width="16.625" style="1" customWidth="1"/>
    <col min="8967" max="8967" width="14.625" style="1" customWidth="1"/>
    <col min="8968" max="8968" width="7" style="1" customWidth="1"/>
    <col min="8969" max="9216" width="9" style="1"/>
    <col min="9217" max="9217" width="4.375" style="1" customWidth="1"/>
    <col min="9218" max="9218" width="8.625" style="1" customWidth="1"/>
    <col min="9219" max="9219" width="8.125" style="1" customWidth="1"/>
    <col min="9220" max="9221" width="18.75" style="1" customWidth="1"/>
    <col min="9222" max="9222" width="16.625" style="1" customWidth="1"/>
    <col min="9223" max="9223" width="14.625" style="1" customWidth="1"/>
    <col min="9224" max="9224" width="7" style="1" customWidth="1"/>
    <col min="9225" max="9472" width="9" style="1"/>
    <col min="9473" max="9473" width="4.375" style="1" customWidth="1"/>
    <col min="9474" max="9474" width="8.625" style="1" customWidth="1"/>
    <col min="9475" max="9475" width="8.125" style="1" customWidth="1"/>
    <col min="9476" max="9477" width="18.75" style="1" customWidth="1"/>
    <col min="9478" max="9478" width="16.625" style="1" customWidth="1"/>
    <col min="9479" max="9479" width="14.625" style="1" customWidth="1"/>
    <col min="9480" max="9480" width="7" style="1" customWidth="1"/>
    <col min="9481" max="9728" width="9" style="1"/>
    <col min="9729" max="9729" width="4.375" style="1" customWidth="1"/>
    <col min="9730" max="9730" width="8.625" style="1" customWidth="1"/>
    <col min="9731" max="9731" width="8.125" style="1" customWidth="1"/>
    <col min="9732" max="9733" width="18.75" style="1" customWidth="1"/>
    <col min="9734" max="9734" width="16.625" style="1" customWidth="1"/>
    <col min="9735" max="9735" width="14.625" style="1" customWidth="1"/>
    <col min="9736" max="9736" width="7" style="1" customWidth="1"/>
    <col min="9737" max="9984" width="9" style="1"/>
    <col min="9985" max="9985" width="4.375" style="1" customWidth="1"/>
    <col min="9986" max="9986" width="8.625" style="1" customWidth="1"/>
    <col min="9987" max="9987" width="8.125" style="1" customWidth="1"/>
    <col min="9988" max="9989" width="18.75" style="1" customWidth="1"/>
    <col min="9990" max="9990" width="16.625" style="1" customWidth="1"/>
    <col min="9991" max="9991" width="14.625" style="1" customWidth="1"/>
    <col min="9992" max="9992" width="7" style="1" customWidth="1"/>
    <col min="9993" max="10240" width="9" style="1"/>
    <col min="10241" max="10241" width="4.375" style="1" customWidth="1"/>
    <col min="10242" max="10242" width="8.625" style="1" customWidth="1"/>
    <col min="10243" max="10243" width="8.125" style="1" customWidth="1"/>
    <col min="10244" max="10245" width="18.75" style="1" customWidth="1"/>
    <col min="10246" max="10246" width="16.625" style="1" customWidth="1"/>
    <col min="10247" max="10247" width="14.625" style="1" customWidth="1"/>
    <col min="10248" max="10248" width="7" style="1" customWidth="1"/>
    <col min="10249" max="10496" width="9" style="1"/>
    <col min="10497" max="10497" width="4.375" style="1" customWidth="1"/>
    <col min="10498" max="10498" width="8.625" style="1" customWidth="1"/>
    <col min="10499" max="10499" width="8.125" style="1" customWidth="1"/>
    <col min="10500" max="10501" width="18.75" style="1" customWidth="1"/>
    <col min="10502" max="10502" width="16.625" style="1" customWidth="1"/>
    <col min="10503" max="10503" width="14.625" style="1" customWidth="1"/>
    <col min="10504" max="10504" width="7" style="1" customWidth="1"/>
    <col min="10505" max="10752" width="9" style="1"/>
    <col min="10753" max="10753" width="4.375" style="1" customWidth="1"/>
    <col min="10754" max="10754" width="8.625" style="1" customWidth="1"/>
    <col min="10755" max="10755" width="8.125" style="1" customWidth="1"/>
    <col min="10756" max="10757" width="18.75" style="1" customWidth="1"/>
    <col min="10758" max="10758" width="16.625" style="1" customWidth="1"/>
    <col min="10759" max="10759" width="14.625" style="1" customWidth="1"/>
    <col min="10760" max="10760" width="7" style="1" customWidth="1"/>
    <col min="10761" max="11008" width="9" style="1"/>
    <col min="11009" max="11009" width="4.375" style="1" customWidth="1"/>
    <col min="11010" max="11010" width="8.625" style="1" customWidth="1"/>
    <col min="11011" max="11011" width="8.125" style="1" customWidth="1"/>
    <col min="11012" max="11013" width="18.75" style="1" customWidth="1"/>
    <col min="11014" max="11014" width="16.625" style="1" customWidth="1"/>
    <col min="11015" max="11015" width="14.625" style="1" customWidth="1"/>
    <col min="11016" max="11016" width="7" style="1" customWidth="1"/>
    <col min="11017" max="11264" width="9" style="1"/>
    <col min="11265" max="11265" width="4.375" style="1" customWidth="1"/>
    <col min="11266" max="11266" width="8.625" style="1" customWidth="1"/>
    <col min="11267" max="11267" width="8.125" style="1" customWidth="1"/>
    <col min="11268" max="11269" width="18.75" style="1" customWidth="1"/>
    <col min="11270" max="11270" width="16.625" style="1" customWidth="1"/>
    <col min="11271" max="11271" width="14.625" style="1" customWidth="1"/>
    <col min="11272" max="11272" width="7" style="1" customWidth="1"/>
    <col min="11273" max="11520" width="9" style="1"/>
    <col min="11521" max="11521" width="4.375" style="1" customWidth="1"/>
    <col min="11522" max="11522" width="8.625" style="1" customWidth="1"/>
    <col min="11523" max="11523" width="8.125" style="1" customWidth="1"/>
    <col min="11524" max="11525" width="18.75" style="1" customWidth="1"/>
    <col min="11526" max="11526" width="16.625" style="1" customWidth="1"/>
    <col min="11527" max="11527" width="14.625" style="1" customWidth="1"/>
    <col min="11528" max="11528" width="7" style="1" customWidth="1"/>
    <col min="11529" max="11776" width="9" style="1"/>
    <col min="11777" max="11777" width="4.375" style="1" customWidth="1"/>
    <col min="11778" max="11778" width="8.625" style="1" customWidth="1"/>
    <col min="11779" max="11779" width="8.125" style="1" customWidth="1"/>
    <col min="11780" max="11781" width="18.75" style="1" customWidth="1"/>
    <col min="11782" max="11782" width="16.625" style="1" customWidth="1"/>
    <col min="11783" max="11783" width="14.625" style="1" customWidth="1"/>
    <col min="11784" max="11784" width="7" style="1" customWidth="1"/>
    <col min="11785" max="12032" width="9" style="1"/>
    <col min="12033" max="12033" width="4.375" style="1" customWidth="1"/>
    <col min="12034" max="12034" width="8.625" style="1" customWidth="1"/>
    <col min="12035" max="12035" width="8.125" style="1" customWidth="1"/>
    <col min="12036" max="12037" width="18.75" style="1" customWidth="1"/>
    <col min="12038" max="12038" width="16.625" style="1" customWidth="1"/>
    <col min="12039" max="12039" width="14.625" style="1" customWidth="1"/>
    <col min="12040" max="12040" width="7" style="1" customWidth="1"/>
    <col min="12041" max="12288" width="9" style="1"/>
    <col min="12289" max="12289" width="4.375" style="1" customWidth="1"/>
    <col min="12290" max="12290" width="8.625" style="1" customWidth="1"/>
    <col min="12291" max="12291" width="8.125" style="1" customWidth="1"/>
    <col min="12292" max="12293" width="18.75" style="1" customWidth="1"/>
    <col min="12294" max="12294" width="16.625" style="1" customWidth="1"/>
    <col min="12295" max="12295" width="14.625" style="1" customWidth="1"/>
    <col min="12296" max="12296" width="7" style="1" customWidth="1"/>
    <col min="12297" max="12544" width="9" style="1"/>
    <col min="12545" max="12545" width="4.375" style="1" customWidth="1"/>
    <col min="12546" max="12546" width="8.625" style="1" customWidth="1"/>
    <col min="12547" max="12547" width="8.125" style="1" customWidth="1"/>
    <col min="12548" max="12549" width="18.75" style="1" customWidth="1"/>
    <col min="12550" max="12550" width="16.625" style="1" customWidth="1"/>
    <col min="12551" max="12551" width="14.625" style="1" customWidth="1"/>
    <col min="12552" max="12552" width="7" style="1" customWidth="1"/>
    <col min="12553" max="12800" width="9" style="1"/>
    <col min="12801" max="12801" width="4.375" style="1" customWidth="1"/>
    <col min="12802" max="12802" width="8.625" style="1" customWidth="1"/>
    <col min="12803" max="12803" width="8.125" style="1" customWidth="1"/>
    <col min="12804" max="12805" width="18.75" style="1" customWidth="1"/>
    <col min="12806" max="12806" width="16.625" style="1" customWidth="1"/>
    <col min="12807" max="12807" width="14.625" style="1" customWidth="1"/>
    <col min="12808" max="12808" width="7" style="1" customWidth="1"/>
    <col min="12809" max="13056" width="9" style="1"/>
    <col min="13057" max="13057" width="4.375" style="1" customWidth="1"/>
    <col min="13058" max="13058" width="8.625" style="1" customWidth="1"/>
    <col min="13059" max="13059" width="8.125" style="1" customWidth="1"/>
    <col min="13060" max="13061" width="18.75" style="1" customWidth="1"/>
    <col min="13062" max="13062" width="16.625" style="1" customWidth="1"/>
    <col min="13063" max="13063" width="14.625" style="1" customWidth="1"/>
    <col min="13064" max="13064" width="7" style="1" customWidth="1"/>
    <col min="13065" max="13312" width="9" style="1"/>
    <col min="13313" max="13313" width="4.375" style="1" customWidth="1"/>
    <col min="13314" max="13314" width="8.625" style="1" customWidth="1"/>
    <col min="13315" max="13315" width="8.125" style="1" customWidth="1"/>
    <col min="13316" max="13317" width="18.75" style="1" customWidth="1"/>
    <col min="13318" max="13318" width="16.625" style="1" customWidth="1"/>
    <col min="13319" max="13319" width="14.625" style="1" customWidth="1"/>
    <col min="13320" max="13320" width="7" style="1" customWidth="1"/>
    <col min="13321" max="13568" width="9" style="1"/>
    <col min="13569" max="13569" width="4.375" style="1" customWidth="1"/>
    <col min="13570" max="13570" width="8.625" style="1" customWidth="1"/>
    <col min="13571" max="13571" width="8.125" style="1" customWidth="1"/>
    <col min="13572" max="13573" width="18.75" style="1" customWidth="1"/>
    <col min="13574" max="13574" width="16.625" style="1" customWidth="1"/>
    <col min="13575" max="13575" width="14.625" style="1" customWidth="1"/>
    <col min="13576" max="13576" width="7" style="1" customWidth="1"/>
    <col min="13577" max="13824" width="9" style="1"/>
    <col min="13825" max="13825" width="4.375" style="1" customWidth="1"/>
    <col min="13826" max="13826" width="8.625" style="1" customWidth="1"/>
    <col min="13827" max="13827" width="8.125" style="1" customWidth="1"/>
    <col min="13828" max="13829" width="18.75" style="1" customWidth="1"/>
    <col min="13830" max="13830" width="16.625" style="1" customWidth="1"/>
    <col min="13831" max="13831" width="14.625" style="1" customWidth="1"/>
    <col min="13832" max="13832" width="7" style="1" customWidth="1"/>
    <col min="13833" max="14080" width="9" style="1"/>
    <col min="14081" max="14081" width="4.375" style="1" customWidth="1"/>
    <col min="14082" max="14082" width="8.625" style="1" customWidth="1"/>
    <col min="14083" max="14083" width="8.125" style="1" customWidth="1"/>
    <col min="14084" max="14085" width="18.75" style="1" customWidth="1"/>
    <col min="14086" max="14086" width="16.625" style="1" customWidth="1"/>
    <col min="14087" max="14087" width="14.625" style="1" customWidth="1"/>
    <col min="14088" max="14088" width="7" style="1" customWidth="1"/>
    <col min="14089" max="14336" width="9" style="1"/>
    <col min="14337" max="14337" width="4.375" style="1" customWidth="1"/>
    <col min="14338" max="14338" width="8.625" style="1" customWidth="1"/>
    <col min="14339" max="14339" width="8.125" style="1" customWidth="1"/>
    <col min="14340" max="14341" width="18.75" style="1" customWidth="1"/>
    <col min="14342" max="14342" width="16.625" style="1" customWidth="1"/>
    <col min="14343" max="14343" width="14.625" style="1" customWidth="1"/>
    <col min="14344" max="14344" width="7" style="1" customWidth="1"/>
    <col min="14345" max="14592" width="9" style="1"/>
    <col min="14593" max="14593" width="4.375" style="1" customWidth="1"/>
    <col min="14594" max="14594" width="8.625" style="1" customWidth="1"/>
    <col min="14595" max="14595" width="8.125" style="1" customWidth="1"/>
    <col min="14596" max="14597" width="18.75" style="1" customWidth="1"/>
    <col min="14598" max="14598" width="16.625" style="1" customWidth="1"/>
    <col min="14599" max="14599" width="14.625" style="1" customWidth="1"/>
    <col min="14600" max="14600" width="7" style="1" customWidth="1"/>
    <col min="14601" max="14848" width="9" style="1"/>
    <col min="14849" max="14849" width="4.375" style="1" customWidth="1"/>
    <col min="14850" max="14850" width="8.625" style="1" customWidth="1"/>
    <col min="14851" max="14851" width="8.125" style="1" customWidth="1"/>
    <col min="14852" max="14853" width="18.75" style="1" customWidth="1"/>
    <col min="14854" max="14854" width="16.625" style="1" customWidth="1"/>
    <col min="14855" max="14855" width="14.625" style="1" customWidth="1"/>
    <col min="14856" max="14856" width="7" style="1" customWidth="1"/>
    <col min="14857" max="15104" width="9" style="1"/>
    <col min="15105" max="15105" width="4.375" style="1" customWidth="1"/>
    <col min="15106" max="15106" width="8.625" style="1" customWidth="1"/>
    <col min="15107" max="15107" width="8.125" style="1" customWidth="1"/>
    <col min="15108" max="15109" width="18.75" style="1" customWidth="1"/>
    <col min="15110" max="15110" width="16.625" style="1" customWidth="1"/>
    <col min="15111" max="15111" width="14.625" style="1" customWidth="1"/>
    <col min="15112" max="15112" width="7" style="1" customWidth="1"/>
    <col min="15113" max="15360" width="9" style="1"/>
    <col min="15361" max="15361" width="4.375" style="1" customWidth="1"/>
    <col min="15362" max="15362" width="8.625" style="1" customWidth="1"/>
    <col min="15363" max="15363" width="8.125" style="1" customWidth="1"/>
    <col min="15364" max="15365" width="18.75" style="1" customWidth="1"/>
    <col min="15366" max="15366" width="16.625" style="1" customWidth="1"/>
    <col min="15367" max="15367" width="14.625" style="1" customWidth="1"/>
    <col min="15368" max="15368" width="7" style="1" customWidth="1"/>
    <col min="15369" max="15616" width="9" style="1"/>
    <col min="15617" max="15617" width="4.375" style="1" customWidth="1"/>
    <col min="15618" max="15618" width="8.625" style="1" customWidth="1"/>
    <col min="15619" max="15619" width="8.125" style="1" customWidth="1"/>
    <col min="15620" max="15621" width="18.75" style="1" customWidth="1"/>
    <col min="15622" max="15622" width="16.625" style="1" customWidth="1"/>
    <col min="15623" max="15623" width="14.625" style="1" customWidth="1"/>
    <col min="15624" max="15624" width="7" style="1" customWidth="1"/>
    <col min="15625" max="15872" width="9" style="1"/>
    <col min="15873" max="15873" width="4.375" style="1" customWidth="1"/>
    <col min="15874" max="15874" width="8.625" style="1" customWidth="1"/>
    <col min="15875" max="15875" width="8.125" style="1" customWidth="1"/>
    <col min="15876" max="15877" width="18.75" style="1" customWidth="1"/>
    <col min="15878" max="15878" width="16.625" style="1" customWidth="1"/>
    <col min="15879" max="15879" width="14.625" style="1" customWidth="1"/>
    <col min="15880" max="15880" width="7" style="1" customWidth="1"/>
    <col min="15881" max="16128" width="9" style="1"/>
    <col min="16129" max="16129" width="4.375" style="1" customWidth="1"/>
    <col min="16130" max="16130" width="8.625" style="1" customWidth="1"/>
    <col min="16131" max="16131" width="8.125" style="1" customWidth="1"/>
    <col min="16132" max="16133" width="18.75" style="1" customWidth="1"/>
    <col min="16134" max="16134" width="16.625" style="1" customWidth="1"/>
    <col min="16135" max="16135" width="14.625" style="1" customWidth="1"/>
    <col min="16136" max="16136" width="7" style="1" customWidth="1"/>
    <col min="16137" max="16384" width="9" style="1"/>
  </cols>
  <sheetData>
    <row r="1" spans="2:7" ht="19.5" customHeight="1">
      <c r="B1" s="143" t="s">
        <v>
480</v>
      </c>
      <c r="D1" s="28"/>
      <c r="E1" s="29"/>
      <c r="F1" s="30"/>
      <c r="G1" s="31"/>
    </row>
    <row r="2" spans="2:7">
      <c r="B2" s="2" t="s">
        <v>
507</v>
      </c>
      <c r="C2" s="2"/>
      <c r="D2" s="32"/>
      <c r="E2" s="33"/>
      <c r="F2" s="34"/>
      <c r="G2" s="35"/>
    </row>
    <row r="3" spans="2:7" ht="18" customHeight="1" thickBot="1">
      <c r="B3" s="2"/>
      <c r="C3" s="2"/>
      <c r="D3" s="32"/>
      <c r="E3" s="33"/>
      <c r="F3" s="34"/>
      <c r="G3" s="34" t="s">
        <v>
271</v>
      </c>
    </row>
    <row r="4" spans="2:7" ht="14.25" customHeight="1">
      <c r="B4" s="36"/>
      <c r="C4" s="498" t="s">
        <v>
272</v>
      </c>
      <c r="D4" s="220" t="s">
        <v>
508</v>
      </c>
      <c r="E4" s="224" t="s">
        <v>
509</v>
      </c>
      <c r="F4" s="222" t="s">
        <v>
379</v>
      </c>
      <c r="G4" s="37" t="s">
        <v>
380</v>
      </c>
    </row>
    <row r="5" spans="2:7" ht="14.25" customHeight="1" thickBot="1">
      <c r="B5" s="499" t="s">
        <v>
273</v>
      </c>
      <c r="C5" s="38"/>
      <c r="D5" s="221" t="s">
        <v>
381</v>
      </c>
      <c r="E5" s="225" t="s">
        <v>
382</v>
      </c>
      <c r="F5" s="223" t="s">
        <v>
383</v>
      </c>
      <c r="G5" s="39" t="s">
        <v>
384</v>
      </c>
    </row>
    <row r="6" spans="2:7" ht="12.75" customHeight="1">
      <c r="B6" s="454" t="s">
        <v>
385</v>
      </c>
      <c r="C6" s="455"/>
      <c r="D6" s="245">
        <v>
22859.8</v>
      </c>
      <c r="E6" s="246">
        <v>
13675.8</v>
      </c>
      <c r="F6" s="247">
        <f t="shared" ref="F6:F53" si="0">
D6-E6</f>
        <v>
9184</v>
      </c>
      <c r="G6" s="248">
        <f>
IF(AND(E6=0,D6=0),0,IF(AND(D6&gt;0,E6=0),"皆増",IF(AND(D6=0,E6&gt;0),"皆減",ROUND(F6/E6*100,1))))</f>
        <v>
67.2</v>
      </c>
    </row>
    <row r="7" spans="2:7" ht="12.75" customHeight="1">
      <c r="B7" s="430" t="s">
        <v>
274</v>
      </c>
      <c r="C7" s="456"/>
      <c r="D7" s="249">
        <v>
4193.3</v>
      </c>
      <c r="E7" s="250">
        <v>
4154.1000000000004</v>
      </c>
      <c r="F7" s="251">
        <f t="shared" si="0"/>
        <v>
39.199999999999818</v>
      </c>
      <c r="G7" s="252">
        <f t="shared" ref="G7:G55" si="1">
IF(AND(E7=0,D7=0),0,IF(AND(D7&gt;0,E7=0),"皆増",IF(AND(D7=0,E7&gt;0),"皆減",ROUND(F7/E7*100,1))))</f>
        <v>
0.9</v>
      </c>
    </row>
    <row r="8" spans="2:7" ht="12.75" customHeight="1">
      <c r="B8" s="430" t="s">
        <v>
386</v>
      </c>
      <c r="C8" s="431"/>
      <c r="D8" s="249">
        <v>
203.1</v>
      </c>
      <c r="E8" s="250">
        <v>
362.4</v>
      </c>
      <c r="F8" s="251">
        <f t="shared" si="0"/>
        <v>
-159.29999999999998</v>
      </c>
      <c r="G8" s="252">
        <f t="shared" si="1"/>
        <v>
-44</v>
      </c>
    </row>
    <row r="9" spans="2:7" ht="12.75" customHeight="1">
      <c r="B9" s="430" t="s">
        <v>
387</v>
      </c>
      <c r="C9" s="431"/>
      <c r="D9" s="249">
        <v>
1053.0999999999999</v>
      </c>
      <c r="E9" s="250">
        <v>
1553.7</v>
      </c>
      <c r="F9" s="251">
        <f t="shared" si="0"/>
        <v>
-500.60000000000014</v>
      </c>
      <c r="G9" s="252">
        <f t="shared" si="1"/>
        <v>
-32.200000000000003</v>
      </c>
    </row>
    <row r="10" spans="2:7" ht="12.75" customHeight="1">
      <c r="B10" s="430" t="s">
        <v>
388</v>
      </c>
      <c r="C10" s="431"/>
      <c r="D10" s="249">
        <v>
3857.1509999999998</v>
      </c>
      <c r="E10" s="250">
        <v>
5080.1779999999999</v>
      </c>
      <c r="F10" s="251">
        <f t="shared" si="0"/>
        <v>
-1223.027</v>
      </c>
      <c r="G10" s="252">
        <f t="shared" si="1"/>
        <v>
-24.1</v>
      </c>
    </row>
    <row r="11" spans="2:7" ht="12.75" customHeight="1">
      <c r="B11" s="430" t="s">
        <v>
389</v>
      </c>
      <c r="C11" s="431"/>
      <c r="D11" s="249">
        <v>
1255.5999999999999</v>
      </c>
      <c r="E11" s="250">
        <v>
1640.6</v>
      </c>
      <c r="F11" s="251">
        <f t="shared" si="0"/>
        <v>
-385</v>
      </c>
      <c r="G11" s="252">
        <f t="shared" si="1"/>
        <v>
-23.5</v>
      </c>
    </row>
    <row r="12" spans="2:7" ht="12.75" customHeight="1">
      <c r="B12" s="430" t="s">
        <v>
390</v>
      </c>
      <c r="C12" s="431"/>
      <c r="D12" s="249">
        <v>
1033.7</v>
      </c>
      <c r="E12" s="250">
        <v>
1568.7</v>
      </c>
      <c r="F12" s="251">
        <f t="shared" si="0"/>
        <v>
-535</v>
      </c>
      <c r="G12" s="252">
        <f t="shared" si="1"/>
        <v>
-34.1</v>
      </c>
    </row>
    <row r="13" spans="2:7" ht="12.75" customHeight="1">
      <c r="B13" s="430" t="s">
        <v>
391</v>
      </c>
      <c r="C13" s="431"/>
      <c r="D13" s="249">
        <v>
728.9</v>
      </c>
      <c r="E13" s="250">
        <v>
1542</v>
      </c>
      <c r="F13" s="251">
        <f t="shared" si="0"/>
        <v>
-813.1</v>
      </c>
      <c r="G13" s="252">
        <f t="shared" si="1"/>
        <v>
-52.7</v>
      </c>
    </row>
    <row r="14" spans="2:7" ht="12.75" customHeight="1">
      <c r="B14" s="430" t="s">
        <v>
392</v>
      </c>
      <c r="C14" s="431"/>
      <c r="D14" s="249">
        <v>
11419</v>
      </c>
      <c r="E14" s="250">
        <v>
10362</v>
      </c>
      <c r="F14" s="251">
        <f t="shared" si="0"/>
        <v>
1057</v>
      </c>
      <c r="G14" s="252">
        <f t="shared" si="1"/>
        <v>
10.199999999999999</v>
      </c>
    </row>
    <row r="15" spans="2:7" ht="12.75" customHeight="1">
      <c r="B15" s="430" t="s">
        <v>
393</v>
      </c>
      <c r="C15" s="431"/>
      <c r="D15" s="249">
        <v>
225.9</v>
      </c>
      <c r="E15" s="250">
        <v>
472.3</v>
      </c>
      <c r="F15" s="251">
        <f t="shared" si="0"/>
        <v>
-246.4</v>
      </c>
      <c r="G15" s="252">
        <f t="shared" si="1"/>
        <v>
-52.2</v>
      </c>
    </row>
    <row r="16" spans="2:7" ht="12.75" customHeight="1">
      <c r="B16" s="430" t="s">
        <v>
394</v>
      </c>
      <c r="C16" s="431"/>
      <c r="D16" s="249">
        <v>
2796.6619999999998</v>
      </c>
      <c r="E16" s="250">
        <v>
3309.79</v>
      </c>
      <c r="F16" s="251">
        <f t="shared" si="0"/>
        <v>
-513.12800000000016</v>
      </c>
      <c r="G16" s="252">
        <f t="shared" si="1"/>
        <v>
-15.5</v>
      </c>
    </row>
    <row r="17" spans="2:8" ht="12.75" customHeight="1">
      <c r="B17" s="430" t="s">
        <v>
395</v>
      </c>
      <c r="C17" s="431"/>
      <c r="D17" s="249">
        <v>
3785.982</v>
      </c>
      <c r="E17" s="250">
        <v>
2407</v>
      </c>
      <c r="F17" s="251">
        <f t="shared" si="0"/>
        <v>
1378.982</v>
      </c>
      <c r="G17" s="252">
        <f t="shared" si="1"/>
        <v>
57.3</v>
      </c>
    </row>
    <row r="18" spans="2:8" ht="12.75" customHeight="1">
      <c r="B18" s="430" t="s">
        <v>
396</v>
      </c>
      <c r="C18" s="431"/>
      <c r="D18" s="249">
        <v>
4807.076</v>
      </c>
      <c r="E18" s="250">
        <v>
4649.6059999999998</v>
      </c>
      <c r="F18" s="251">
        <f t="shared" si="0"/>
        <v>
157.47000000000025</v>
      </c>
      <c r="G18" s="252">
        <f t="shared" si="1"/>
        <v>
3.4</v>
      </c>
    </row>
    <row r="19" spans="2:8" ht="12.75" customHeight="1">
      <c r="B19" s="430" t="s">
        <v>
397</v>
      </c>
      <c r="C19" s="431"/>
      <c r="D19" s="249">
        <v>
2588</v>
      </c>
      <c r="E19" s="250">
        <v>
1664.4</v>
      </c>
      <c r="F19" s="251">
        <f t="shared" si="0"/>
        <v>
923.59999999999991</v>
      </c>
      <c r="G19" s="252">
        <f t="shared" si="1"/>
        <v>
55.5</v>
      </c>
    </row>
    <row r="20" spans="2:8" ht="12.75" customHeight="1">
      <c r="B20" s="430" t="s">
        <v>
398</v>
      </c>
      <c r="C20" s="431"/>
      <c r="D20" s="249">
        <v>
1314.6</v>
      </c>
      <c r="E20" s="250">
        <v>
1910.1</v>
      </c>
      <c r="F20" s="251">
        <f t="shared" si="0"/>
        <v>
-595.5</v>
      </c>
      <c r="G20" s="252">
        <f t="shared" si="1"/>
        <v>
-31.2</v>
      </c>
    </row>
    <row r="21" spans="2:8" ht="12.75" customHeight="1">
      <c r="B21" s="430" t="s">
        <v>
399</v>
      </c>
      <c r="C21" s="431"/>
      <c r="D21" s="249">
        <v>
1145.9000000000001</v>
      </c>
      <c r="E21" s="250">
        <v>
725.3</v>
      </c>
      <c r="F21" s="251">
        <f t="shared" si="0"/>
        <v>
420.60000000000014</v>
      </c>
      <c r="G21" s="252">
        <f t="shared" si="1"/>
        <v>
58</v>
      </c>
    </row>
    <row r="22" spans="2:8" ht="12.75" customHeight="1">
      <c r="B22" s="430" t="s">
        <v>
400</v>
      </c>
      <c r="C22" s="431"/>
      <c r="D22" s="249">
        <v>
2321.4</v>
      </c>
      <c r="E22" s="250">
        <v>
2117.8000000000002</v>
      </c>
      <c r="F22" s="251">
        <f t="shared" si="0"/>
        <v>
203.59999999999991</v>
      </c>
      <c r="G22" s="252">
        <f t="shared" si="1"/>
        <v>
9.6</v>
      </c>
    </row>
    <row r="23" spans="2:8" ht="12.75" customHeight="1">
      <c r="B23" s="430" t="s">
        <v>
401</v>
      </c>
      <c r="C23" s="431"/>
      <c r="D23" s="249">
        <v>
1690.75</v>
      </c>
      <c r="E23" s="250">
        <v>
1880.96</v>
      </c>
      <c r="F23" s="251">
        <f t="shared" si="0"/>
        <v>
-190.21000000000004</v>
      </c>
      <c r="G23" s="252">
        <f t="shared" si="1"/>
        <v>
-10.1</v>
      </c>
    </row>
    <row r="24" spans="2:8" ht="12.75" customHeight="1">
      <c r="B24" s="430" t="s">
        <v>
402</v>
      </c>
      <c r="C24" s="431"/>
      <c r="D24" s="249">
        <v>
2287.9</v>
      </c>
      <c r="E24" s="250">
        <v>
2078.6999999999998</v>
      </c>
      <c r="F24" s="251">
        <f t="shared" si="0"/>
        <v>
209.20000000000027</v>
      </c>
      <c r="G24" s="252">
        <f t="shared" si="1"/>
        <v>
10.1</v>
      </c>
    </row>
    <row r="25" spans="2:8" ht="12.75" customHeight="1">
      <c r="B25" s="430" t="s">
        <v>
403</v>
      </c>
      <c r="C25" s="431"/>
      <c r="D25" s="249">
        <v>
2551.6390000000001</v>
      </c>
      <c r="E25" s="250">
        <v>
2690.4360000000001</v>
      </c>
      <c r="F25" s="251">
        <f t="shared" si="0"/>
        <v>
-138.79700000000003</v>
      </c>
      <c r="G25" s="252">
        <f t="shared" si="1"/>
        <v>
-5.2</v>
      </c>
    </row>
    <row r="26" spans="2:8" ht="12.75" customHeight="1">
      <c r="B26" s="430" t="s">
        <v>
404</v>
      </c>
      <c r="C26" s="431"/>
      <c r="D26" s="249">
        <v>
1402.5</v>
      </c>
      <c r="E26" s="250">
        <v>
1445.4</v>
      </c>
      <c r="F26" s="251">
        <f t="shared" si="0"/>
        <v>
-42.900000000000091</v>
      </c>
      <c r="G26" s="252">
        <f t="shared" si="1"/>
        <v>
-3</v>
      </c>
    </row>
    <row r="27" spans="2:8" ht="12.75" customHeight="1">
      <c r="B27" s="430" t="s">
        <v>
405</v>
      </c>
      <c r="C27" s="431"/>
      <c r="D27" s="249">
        <v>
1308.0999999999999</v>
      </c>
      <c r="E27" s="250">
        <v>
946.6</v>
      </c>
      <c r="F27" s="251">
        <f t="shared" si="0"/>
        <v>
361.49999999999989</v>
      </c>
      <c r="G27" s="252">
        <f t="shared" si="1"/>
        <v>
38.200000000000003</v>
      </c>
    </row>
    <row r="28" spans="2:8" ht="12.75" customHeight="1">
      <c r="B28" s="430" t="s">
        <v>
406</v>
      </c>
      <c r="C28" s="431"/>
      <c r="D28" s="249">
        <v>
1702.29</v>
      </c>
      <c r="E28" s="250">
        <v>
3263.0059999999999</v>
      </c>
      <c r="F28" s="251">
        <f t="shared" si="0"/>
        <v>
-1560.7159999999999</v>
      </c>
      <c r="G28" s="252">
        <f t="shared" si="1"/>
        <v>
-47.8</v>
      </c>
    </row>
    <row r="29" spans="2:8" ht="12.75" customHeight="1">
      <c r="B29" s="430" t="s">
        <v>
407</v>
      </c>
      <c r="C29" s="431"/>
      <c r="D29" s="249">
        <v>
980.6</v>
      </c>
      <c r="E29" s="250">
        <v>
1143.9490000000001</v>
      </c>
      <c r="F29" s="251">
        <f t="shared" si="0"/>
        <v>
-163.34900000000005</v>
      </c>
      <c r="G29" s="252">
        <f t="shared" si="1"/>
        <v>
-14.3</v>
      </c>
    </row>
    <row r="30" spans="2:8" ht="12.75" customHeight="1">
      <c r="B30" s="430" t="s">
        <v>
408</v>
      </c>
      <c r="C30" s="431"/>
      <c r="D30" s="249">
        <v>
3633.828</v>
      </c>
      <c r="E30" s="250">
        <v>
3133.1660000000002</v>
      </c>
      <c r="F30" s="251">
        <f t="shared" si="0"/>
        <v>
500.66199999999981</v>
      </c>
      <c r="G30" s="252">
        <f t="shared" si="1"/>
        <v>
16</v>
      </c>
    </row>
    <row r="31" spans="2:8" ht="12.75" customHeight="1">
      <c r="B31" s="450" t="s">
        <v>
47</v>
      </c>
      <c r="C31" s="451"/>
      <c r="D31" s="253">
        <v>
4249.9610000000002</v>
      </c>
      <c r="E31" s="254">
        <v>
4371.1040000000003</v>
      </c>
      <c r="F31" s="255">
        <f t="shared" si="0"/>
        <v>
-121.14300000000003</v>
      </c>
      <c r="G31" s="256">
        <f t="shared" si="1"/>
        <v>
-2.8</v>
      </c>
    </row>
    <row r="32" spans="2:8" s="148" customFormat="1" ht="18" customHeight="1" thickBot="1">
      <c r="B32" s="452" t="s">
        <v>
275</v>
      </c>
      <c r="C32" s="453"/>
      <c r="D32" s="257">
        <f>
SUM(D6:D31)</f>
        <v>
85396.738999999972</v>
      </c>
      <c r="E32" s="258">
        <f>
SUM(E6:E31)</f>
        <v>
78149.095000000001</v>
      </c>
      <c r="F32" s="259">
        <f t="shared" si="0"/>
        <v>
7247.6439999999711</v>
      </c>
      <c r="G32" s="260">
        <f t="shared" si="1"/>
        <v>
9.3000000000000007</v>
      </c>
      <c r="H32" s="142"/>
    </row>
    <row r="33" spans="2:8" ht="12.75" customHeight="1">
      <c r="B33" s="454" t="s">
        <v>
409</v>
      </c>
      <c r="C33" s="455"/>
      <c r="D33" s="245">
        <v>
1693.9</v>
      </c>
      <c r="E33" s="246">
        <v>
786.3</v>
      </c>
      <c r="F33" s="261">
        <f t="shared" si="0"/>
        <v>
907.60000000000014</v>
      </c>
      <c r="G33" s="262">
        <f t="shared" si="1"/>
        <v>
115.4</v>
      </c>
      <c r="H33" s="40"/>
    </row>
    <row r="34" spans="2:8" ht="12.75" customHeight="1">
      <c r="B34" s="430" t="s">
        <v>
410</v>
      </c>
      <c r="C34" s="431"/>
      <c r="D34" s="249">
        <v>
511.51299999999998</v>
      </c>
      <c r="E34" s="250">
        <v>
510.327</v>
      </c>
      <c r="F34" s="263">
        <f t="shared" si="0"/>
        <v>
1.1859999999999786</v>
      </c>
      <c r="G34" s="252">
        <f t="shared" si="1"/>
        <v>
0.2</v>
      </c>
      <c r="H34" s="40"/>
    </row>
    <row r="35" spans="2:8" ht="12.75" customHeight="1">
      <c r="B35" s="430" t="s">
        <v>
411</v>
      </c>
      <c r="C35" s="431"/>
      <c r="D35" s="249">
        <v>
124.367</v>
      </c>
      <c r="E35" s="250">
        <v>
195.011</v>
      </c>
      <c r="F35" s="263">
        <f t="shared" si="0"/>
        <v>
-70.643999999999991</v>
      </c>
      <c r="G35" s="252">
        <f t="shared" si="1"/>
        <v>
-36.200000000000003</v>
      </c>
      <c r="H35" s="40"/>
    </row>
    <row r="36" spans="2:8" ht="12.75" customHeight="1">
      <c r="B36" s="430" t="s">
        <v>
412</v>
      </c>
      <c r="C36" s="431"/>
      <c r="D36" s="249">
        <v>
90.602999999999994</v>
      </c>
      <c r="E36" s="250">
        <v>
100</v>
      </c>
      <c r="F36" s="263">
        <f t="shared" si="0"/>
        <v>
-9.3970000000000056</v>
      </c>
      <c r="G36" s="252">
        <f t="shared" si="1"/>
        <v>
-9.4</v>
      </c>
      <c r="H36" s="40"/>
    </row>
    <row r="37" spans="2:8" ht="12.75" customHeight="1">
      <c r="B37" s="430" t="s">
        <v>
413</v>
      </c>
      <c r="C37" s="431"/>
      <c r="D37" s="249">
        <v>
2013.5319999999999</v>
      </c>
      <c r="E37" s="250">
        <v>
2016.174</v>
      </c>
      <c r="F37" s="263">
        <f t="shared" si="0"/>
        <v>
-2.6420000000000528</v>
      </c>
      <c r="G37" s="252">
        <f t="shared" si="1"/>
        <v>
-0.1</v>
      </c>
      <c r="H37" s="40"/>
    </row>
    <row r="38" spans="2:8" ht="12.75" customHeight="1">
      <c r="B38" s="430" t="s">
        <v>
414</v>
      </c>
      <c r="C38" s="431"/>
      <c r="D38" s="249">
        <v>
86.009</v>
      </c>
      <c r="E38" s="250">
        <v>
302.541</v>
      </c>
      <c r="F38" s="263">
        <f t="shared" si="0"/>
        <v>
-216.53199999999998</v>
      </c>
      <c r="G38" s="252">
        <f t="shared" si="1"/>
        <v>
-71.599999999999994</v>
      </c>
      <c r="H38" s="40"/>
    </row>
    <row r="39" spans="2:8" ht="12.75" customHeight="1">
      <c r="B39" s="430" t="s">
        <v>
415</v>
      </c>
      <c r="C39" s="431"/>
      <c r="D39" s="249">
        <v>
387.17199999999997</v>
      </c>
      <c r="E39" s="250">
        <v>
471.62599999999998</v>
      </c>
      <c r="F39" s="263">
        <f t="shared" si="0"/>
        <v>
-84.454000000000008</v>
      </c>
      <c r="G39" s="252">
        <f t="shared" si="1"/>
        <v>
-17.899999999999999</v>
      </c>
      <c r="H39" s="40"/>
    </row>
    <row r="40" spans="2:8" ht="12.75" customHeight="1">
      <c r="B40" s="430" t="s">
        <v>
416</v>
      </c>
      <c r="C40" s="431"/>
      <c r="D40" s="249">
        <v>
68.5</v>
      </c>
      <c r="E40" s="250">
        <v>
35</v>
      </c>
      <c r="F40" s="263">
        <f t="shared" si="0"/>
        <v>
33.5</v>
      </c>
      <c r="G40" s="252">
        <f t="shared" si="1"/>
        <v>
95.7</v>
      </c>
      <c r="H40" s="40"/>
    </row>
    <row r="41" spans="2:8" ht="12.75" customHeight="1">
      <c r="B41" s="430" t="s">
        <v>
417</v>
      </c>
      <c r="C41" s="431"/>
      <c r="D41" s="249">
        <v>
649.55100000000004</v>
      </c>
      <c r="E41" s="250">
        <v>
1082.076</v>
      </c>
      <c r="F41" s="263">
        <f t="shared" si="0"/>
        <v>
-432.52499999999998</v>
      </c>
      <c r="G41" s="252">
        <f t="shared" si="1"/>
        <v>
-40</v>
      </c>
      <c r="H41" s="40"/>
    </row>
    <row r="42" spans="2:8" ht="12.75" customHeight="1">
      <c r="B42" s="430" t="s">
        <v>
418</v>
      </c>
      <c r="C42" s="431"/>
      <c r="D42" s="249">
        <v>
9</v>
      </c>
      <c r="E42" s="250">
        <v>
12.772</v>
      </c>
      <c r="F42" s="263">
        <f t="shared" si="0"/>
        <v>
-3.7720000000000002</v>
      </c>
      <c r="G42" s="252">
        <f t="shared" si="1"/>
        <v>
-29.5</v>
      </c>
      <c r="H42" s="40"/>
    </row>
    <row r="43" spans="2:8" ht="12.75" customHeight="1">
      <c r="B43" s="430" t="s">
        <v>
419</v>
      </c>
      <c r="C43" s="431"/>
      <c r="D43" s="249">
        <v>
420.14299999999997</v>
      </c>
      <c r="E43" s="250">
        <v>
472.37400000000002</v>
      </c>
      <c r="F43" s="263">
        <f t="shared" si="0"/>
        <v>
-52.231000000000051</v>
      </c>
      <c r="G43" s="252">
        <f t="shared" si="1"/>
        <v>
-11.1</v>
      </c>
      <c r="H43" s="40"/>
    </row>
    <row r="44" spans="2:8" ht="12.75" customHeight="1">
      <c r="B44" s="430" t="s">
        <v>
420</v>
      </c>
      <c r="C44" s="431"/>
      <c r="D44" s="249">
        <v>
0</v>
      </c>
      <c r="E44" s="250">
        <v>
0</v>
      </c>
      <c r="F44" s="263">
        <f t="shared" si="0"/>
        <v>
0</v>
      </c>
      <c r="G44" s="252">
        <f t="shared" si="1"/>
        <v>
0</v>
      </c>
      <c r="H44" s="40"/>
    </row>
    <row r="45" spans="2:8" ht="12.75" customHeight="1">
      <c r="B45" s="432" t="s">
        <v>
421</v>
      </c>
      <c r="C45" s="433"/>
      <c r="D45" s="253">
        <v>
648.76400000000001</v>
      </c>
      <c r="E45" s="254">
        <v>
568.24099999999999</v>
      </c>
      <c r="F45" s="264">
        <f t="shared" si="0"/>
        <v>
80.523000000000025</v>
      </c>
      <c r="G45" s="256">
        <f t="shared" si="1"/>
        <v>
14.2</v>
      </c>
      <c r="H45" s="40"/>
    </row>
    <row r="46" spans="2:8" ht="18" customHeight="1" thickBot="1">
      <c r="B46" s="434" t="s">
        <v>
276</v>
      </c>
      <c r="C46" s="435"/>
      <c r="D46" s="257">
        <f>
SUM(D33:D45)</f>
        <v>
6703.0540000000001</v>
      </c>
      <c r="E46" s="258">
        <f>
SUM(E33:E45)</f>
        <v>
6552.442</v>
      </c>
      <c r="F46" s="259">
        <f t="shared" si="0"/>
        <v>
150.61200000000008</v>
      </c>
      <c r="G46" s="260">
        <f t="shared" si="1"/>
        <v>
2.2999999999999998</v>
      </c>
      <c r="H46" s="40"/>
    </row>
    <row r="47" spans="2:8" ht="18" customHeight="1" thickBot="1">
      <c r="B47" s="436" t="s">
        <v>
0</v>
      </c>
      <c r="C47" s="437"/>
      <c r="D47" s="257">
        <f>
D32+D46</f>
        <v>
92099.792999999976</v>
      </c>
      <c r="E47" s="258">
        <f>
E32+E46</f>
        <v>
84701.536999999997</v>
      </c>
      <c r="F47" s="259">
        <f t="shared" si="0"/>
        <v>
7398.2559999999794</v>
      </c>
      <c r="G47" s="265">
        <f t="shared" si="1"/>
        <v>
8.6999999999999993</v>
      </c>
      <c r="H47" s="40"/>
    </row>
    <row r="48" spans="2:8" ht="12.6" customHeight="1">
      <c r="B48" s="448" t="s">
        <v>
499</v>
      </c>
      <c r="C48" s="449"/>
      <c r="D48" s="266">
        <v>
392.4</v>
      </c>
      <c r="E48" s="267">
        <v>
0</v>
      </c>
      <c r="F48" s="268">
        <f t="shared" si="0"/>
        <v>
392.4</v>
      </c>
      <c r="G48" s="262" t="str">
        <f t="shared" si="1"/>
        <v>
皆増</v>
      </c>
      <c r="H48" s="40"/>
    </row>
    <row r="49" spans="2:8" ht="12.75" customHeight="1">
      <c r="B49" s="444" t="s">
        <v>
491</v>
      </c>
      <c r="C49" s="445"/>
      <c r="D49" s="269">
        <v>
1286.7</v>
      </c>
      <c r="E49" s="270">
        <v>
1021.1</v>
      </c>
      <c r="F49" s="271">
        <f t="shared" si="0"/>
        <v>
265.60000000000002</v>
      </c>
      <c r="G49" s="252">
        <f t="shared" si="1"/>
        <v>
26</v>
      </c>
      <c r="H49" s="40"/>
    </row>
    <row r="50" spans="2:8" ht="12.75" customHeight="1">
      <c r="B50" s="438" t="s">
        <v>
422</v>
      </c>
      <c r="C50" s="439"/>
      <c r="D50" s="272">
        <v>
0</v>
      </c>
      <c r="E50" s="273">
        <v>
250</v>
      </c>
      <c r="F50" s="271">
        <f t="shared" si="0"/>
        <v>
-250</v>
      </c>
      <c r="G50" s="252" t="str">
        <f>
IF(AND(E50=0,D50=0),0,IF(AND(D50&gt;0,E50=0),"皆増",IF(AND(D50=0,E50&gt;0),"皆減",ROUND(F50/E50*100,1))))</f>
        <v>
皆減</v>
      </c>
      <c r="H50" s="40"/>
    </row>
    <row r="51" spans="2:8" ht="12.75" customHeight="1">
      <c r="B51" s="438" t="s">
        <v>
423</v>
      </c>
      <c r="C51" s="439"/>
      <c r="D51" s="272">
        <v>
217</v>
      </c>
      <c r="E51" s="273">
        <v>
170</v>
      </c>
      <c r="F51" s="271">
        <f t="shared" si="0"/>
        <v>
47</v>
      </c>
      <c r="G51" s="252">
        <f>
IF(AND(E51=0,D51=0),0,IF(AND(D51&gt;0,E51=0),"皆増",IF(AND(D51=0,E51&gt;0),"皆減",ROUND(F51/E51*100,1))))</f>
        <v>
27.6</v>
      </c>
      <c r="H51" s="40"/>
    </row>
    <row r="52" spans="2:8" ht="12.75" customHeight="1">
      <c r="B52" s="440" t="s">
        <v>
525</v>
      </c>
      <c r="C52" s="441"/>
      <c r="D52" s="274">
        <v>
360.3</v>
      </c>
      <c r="E52" s="275">
        <v>
347.4</v>
      </c>
      <c r="F52" s="276">
        <f t="shared" si="0"/>
        <v>
12.900000000000034</v>
      </c>
      <c r="G52" s="277">
        <f>
IF(AND(E52=0,D52=0),0,IF(AND(D52&gt;0,E52=0),"皆増",IF(AND(D52=0,E52&gt;0),"皆減",ROUND(F52/E52*100,1))))</f>
        <v>
3.7</v>
      </c>
      <c r="H52" s="40"/>
    </row>
    <row r="53" spans="2:8" ht="12.75" customHeight="1" thickBot="1">
      <c r="B53" s="446" t="s">
        <v>
496</v>
      </c>
      <c r="C53" s="447"/>
      <c r="D53" s="278">
        <v>
7409</v>
      </c>
      <c r="E53" s="279">
        <v>
2459.3000000000002</v>
      </c>
      <c r="F53" s="280">
        <f t="shared" si="0"/>
        <v>
4949.7</v>
      </c>
      <c r="G53" s="281">
        <f>
IF(AND(E53=0,D53=0),0,IF(AND(D53&gt;0,E53=0),"皆増",IF(AND(D53=0,E53&gt;0),"皆減",ROUND(F53/E53*100,1))))</f>
        <v>
201.3</v>
      </c>
      <c r="H53" s="40"/>
    </row>
    <row r="54" spans="2:8" ht="18" customHeight="1" thickBot="1">
      <c r="B54" s="442" t="s">
        <v>
524</v>
      </c>
      <c r="C54" s="443"/>
      <c r="D54" s="282">
        <f>
SUM(D48:D53)</f>
        <v>
9665.4</v>
      </c>
      <c r="E54" s="283">
        <f>
SUM(E48:E53)</f>
        <v>
4247.8</v>
      </c>
      <c r="F54" s="284">
        <f>
D54-E54</f>
        <v>
5417.5999999999995</v>
      </c>
      <c r="G54" s="285">
        <f>
IF(AND(E54=0,D54=0),0,IF(AND(D54&gt;0,E54=0),"皆増",IF(AND(D54=0,E54&gt;0),"皆減",ROUND(F54/E54*100,1))))</f>
        <v>
127.5</v>
      </c>
    </row>
    <row r="55" spans="2:8" ht="18" customHeight="1" thickTop="1" thickBot="1">
      <c r="B55" s="428" t="s">
        <v>
277</v>
      </c>
      <c r="C55" s="429"/>
      <c r="D55" s="257">
        <f>
D47+D54</f>
        <v>
101765.19299999997</v>
      </c>
      <c r="E55" s="258">
        <f>
E47+E54</f>
        <v>
88949.337</v>
      </c>
      <c r="F55" s="259">
        <f>
D55-E55</f>
        <v>
12815.855999999971</v>
      </c>
      <c r="G55" s="286">
        <f t="shared" si="1"/>
        <v>
14.4</v>
      </c>
    </row>
    <row r="56" spans="2:8" ht="18" customHeight="1">
      <c r="B56" s="41"/>
      <c r="C56" s="149"/>
      <c r="D56" s="150"/>
      <c r="E56" s="150"/>
      <c r="F56" s="151"/>
      <c r="G56" s="152"/>
    </row>
    <row r="57" spans="2:8" ht="8.25" customHeight="1">
      <c r="C57" s="2"/>
      <c r="H57" s="40"/>
    </row>
    <row r="58" spans="2:8">
      <c r="H58" s="40"/>
    </row>
    <row r="59" spans="2:8">
      <c r="B59" s="40"/>
      <c r="C59" s="40"/>
      <c r="D59" s="43"/>
      <c r="E59" s="44"/>
      <c r="F59" s="45"/>
      <c r="G59" s="46"/>
      <c r="H59" s="40"/>
    </row>
    <row r="60" spans="2:8">
      <c r="B60" s="40"/>
      <c r="C60" s="40"/>
      <c r="D60" s="43"/>
      <c r="E60" s="44"/>
      <c r="F60" s="45"/>
      <c r="G60" s="46"/>
      <c r="H60" s="40"/>
    </row>
    <row r="61" spans="2:8">
      <c r="B61" s="40"/>
      <c r="C61" s="40"/>
      <c r="D61" s="44"/>
      <c r="E61" s="44"/>
      <c r="F61" s="45"/>
      <c r="G61" s="46"/>
      <c r="H61" s="40"/>
    </row>
  </sheetData>
  <sheetProtection selectLockedCells="1"/>
  <customSheetViews>
    <customSheetView guid="{4D234F52-6052-44E7-8723-FA87F43FBFCB}" showPageBreaks="1" fitToPage="1" printArea="1" view="pageBreakPreview">
      <selection activeCell="D3" sqref="D3"/>
      <rowBreaks count="1" manualBreakCount="1">
        <brk id="56" max="7" man="1"/>
      </rowBreaks>
      <pageMargins left="0.9055118110236221" right="0.55118110236220474" top="0.47244094488188981" bottom="0.74803149606299213" header="0.47244094488188981" footer="0.74803149606299213"/>
      <headerFooter alignWithMargins="0"/>
    </customSheetView>
    <customSheetView guid="{0B6141FA-2B47-4C7C-8EFC-5DC2FB9D0975}" fitToPage="1" printArea="1">
      <selection activeCell="B51" sqref="B51:C51"/>
      <rowBreaks count="1" manualBreakCount="1">
        <brk id="57" max="7" man="1"/>
      </rowBreaks>
      <pageMargins left="0.9055118110236221" right="0.55118110236220474" top="0.47244094488188981" bottom="0.74803149606299213" header="0.47244094488188981" footer="0.74803149606299213"/>
      <headerFooter alignWithMargins="0"/>
    </customSheetView>
  </customSheetViews>
  <mergeCells count="50"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5:C55"/>
    <mergeCell ref="B42:C42"/>
    <mergeCell ref="B43:C43"/>
    <mergeCell ref="B44:C44"/>
    <mergeCell ref="B45:C45"/>
    <mergeCell ref="B46:C46"/>
    <mergeCell ref="B47:C47"/>
    <mergeCell ref="B50:C50"/>
    <mergeCell ref="B51:C51"/>
    <mergeCell ref="B52:C52"/>
    <mergeCell ref="B54:C54"/>
    <mergeCell ref="B49:C49"/>
    <mergeCell ref="B53:C53"/>
    <mergeCell ref="B48:C48"/>
  </mergeCells>
  <phoneticPr fontId="3"/>
  <pageMargins left="0.70866141732283472" right="0.55118110236220474" top="0.47244094488188981" bottom="0.74803149606299213" header="0.47244094488188981" footer="0.74803149606299213"/>
  <headerFooter alignWithMargins="0"/>
  <rowBreaks count="1" manualBreakCount="1">
    <brk id="5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 fitToPage="1"/>
  </sheetPr>
  <dimension ref="A1:I47"/>
  <sheetViews>
    <sheetView zoomScale="110" zoomScaleNormal="100" zoomScaleSheetLayoutView="110" workbookViewId="0">
      <selection activeCell="F39" sqref="F39"/>
    </sheetView>
  </sheetViews>
  <sheetFormatPr defaultColWidth="9" defaultRowHeight="13.5"/>
  <cols>
    <col min="1" max="1" width="17.5" style="2" customWidth="1"/>
    <col min="2" max="2" width="18.625" style="2" customWidth="1"/>
    <col min="3" max="4" width="13.75" style="2" customWidth="1"/>
    <col min="5" max="5" width="16" style="2" bestFit="1" customWidth="1"/>
    <col min="6" max="6" width="11.125" style="2" customWidth="1"/>
    <col min="7" max="7" width="9.5" style="2" customWidth="1"/>
    <col min="8" max="16384" width="9" style="2"/>
  </cols>
  <sheetData>
    <row r="1" spans="1:9" ht="15.95" customHeight="1">
      <c r="A1" s="47"/>
      <c r="B1" s="47"/>
      <c r="C1" s="47"/>
      <c r="D1" s="47"/>
      <c r="E1" s="47"/>
      <c r="F1" s="47"/>
      <c r="G1" s="47"/>
    </row>
    <row r="2" spans="1:9" ht="14.25">
      <c r="A2" s="48" t="s">
        <v>
510</v>
      </c>
      <c r="B2" s="47"/>
      <c r="C2" s="47"/>
      <c r="D2" s="47"/>
      <c r="E2" s="47"/>
      <c r="F2" s="47"/>
      <c r="G2" s="47"/>
    </row>
    <row r="3" spans="1:9" ht="15.95" customHeight="1" thickBot="1">
      <c r="A3" s="49"/>
      <c r="B3" s="49"/>
      <c r="C3" s="50"/>
      <c r="D3" s="51"/>
      <c r="E3" s="52"/>
      <c r="F3" s="53" t="s">
        <v>
424</v>
      </c>
      <c r="G3" s="47"/>
    </row>
    <row r="4" spans="1:9" ht="20.100000000000001" customHeight="1">
      <c r="A4" s="54"/>
      <c r="B4" s="55" t="s">
        <v>
492</v>
      </c>
      <c r="C4" s="56" t="s">
        <v>
511</v>
      </c>
      <c r="D4" s="56" t="s">
        <v>
512</v>
      </c>
      <c r="E4" s="57" t="s">
        <v>
278</v>
      </c>
      <c r="F4" s="58" t="s">
        <v>
279</v>
      </c>
      <c r="G4" s="47"/>
    </row>
    <row r="5" spans="1:9" ht="20.100000000000001" customHeight="1" thickBot="1">
      <c r="A5" s="59" t="s">
        <v>
425</v>
      </c>
      <c r="B5" s="60"/>
      <c r="C5" s="61" t="s">
        <v>
381</v>
      </c>
      <c r="D5" s="62" t="s">
        <v>
382</v>
      </c>
      <c r="E5" s="63" t="s">
        <v>
383</v>
      </c>
      <c r="F5" s="64" t="s">
        <v>
426</v>
      </c>
      <c r="G5" s="47"/>
    </row>
    <row r="6" spans="1:9" ht="20.100000000000001" customHeight="1">
      <c r="A6" s="65" t="s">
        <v>
427</v>
      </c>
      <c r="B6" s="66"/>
      <c r="C6" s="287">
        <f>
SUM(C7:C26)</f>
        <v>
56785.4</v>
      </c>
      <c r="D6" s="288">
        <f>
SUM(D7:D26)</f>
        <v>
39363.700000000004</v>
      </c>
      <c r="E6" s="289">
        <f t="shared" ref="E6:E39" si="0">
C6-D6</f>
        <v>
17421.699999999997</v>
      </c>
      <c r="F6" s="424">
        <f t="shared" ref="F6:F11" si="1">
IF(AND(C6=0,D6=0),"0.000",IF(C6=0,"皆減",IF(D6=0,"皆増",ROUND(E6/D6*100,2))))</f>
        <v>
44.26</v>
      </c>
      <c r="G6" s="47"/>
      <c r="I6" s="174"/>
    </row>
    <row r="7" spans="1:9" ht="20.100000000000001" customHeight="1">
      <c r="A7" s="240" t="s">
        <v>
280</v>
      </c>
      <c r="B7" s="241"/>
      <c r="C7" s="290">
        <v>
3797.099999999999</v>
      </c>
      <c r="D7" s="291">
        <v>
4206.3999999999996</v>
      </c>
      <c r="E7" s="292">
        <f t="shared" si="0"/>
        <v>
-409.30000000000064</v>
      </c>
      <c r="F7" s="425">
        <f t="shared" si="1"/>
        <v>
-9.73</v>
      </c>
      <c r="G7" s="47"/>
      <c r="I7" s="174"/>
    </row>
    <row r="8" spans="1:9" ht="20.100000000000001" customHeight="1">
      <c r="A8" s="72" t="s">
        <v>
500</v>
      </c>
      <c r="B8" s="73"/>
      <c r="C8" s="293">
        <v>
3052.9</v>
      </c>
      <c r="D8" s="294">
        <v>
0</v>
      </c>
      <c r="E8" s="295">
        <f t="shared" si="0"/>
        <v>
3052.9</v>
      </c>
      <c r="F8" s="296" t="str">
        <f t="shared" si="1"/>
        <v>
皆増</v>
      </c>
      <c r="G8" s="47"/>
      <c r="I8" s="174"/>
    </row>
    <row r="9" spans="1:9" ht="20.100000000000001" customHeight="1">
      <c r="A9" s="67" t="s">
        <v>
428</v>
      </c>
      <c r="B9" s="68"/>
      <c r="C9" s="293">
        <v>
994.8</v>
      </c>
      <c r="D9" s="297">
        <v>
342.9</v>
      </c>
      <c r="E9" s="298">
        <f t="shared" si="0"/>
        <v>
651.9</v>
      </c>
      <c r="F9" s="296">
        <f t="shared" si="1"/>
        <v>
190.11</v>
      </c>
      <c r="G9" s="47"/>
      <c r="I9" s="174"/>
    </row>
    <row r="10" spans="1:9" ht="20.100000000000001" customHeight="1">
      <c r="A10" s="67" t="s">
        <v>
429</v>
      </c>
      <c r="B10" s="68"/>
      <c r="C10" s="293">
        <v>
2589.6999999999998</v>
      </c>
      <c r="D10" s="297">
        <v>
23</v>
      </c>
      <c r="E10" s="298">
        <f t="shared" si="0"/>
        <v>
2566.6999999999998</v>
      </c>
      <c r="F10" s="296">
        <f t="shared" si="1"/>
        <v>
11159.57</v>
      </c>
      <c r="G10" s="47"/>
      <c r="I10" s="174"/>
    </row>
    <row r="11" spans="1:9" ht="20.100000000000001" customHeight="1">
      <c r="A11" s="70" t="s">
        <v>
358</v>
      </c>
      <c r="B11" s="71"/>
      <c r="C11" s="293">
        <v>
0</v>
      </c>
      <c r="D11" s="297">
        <v>
0</v>
      </c>
      <c r="E11" s="298">
        <f t="shared" si="0"/>
        <v>
0</v>
      </c>
      <c r="F11" s="296" t="str">
        <f t="shared" si="1"/>
        <v>
0.000</v>
      </c>
      <c r="G11" s="47"/>
      <c r="I11" s="174"/>
    </row>
    <row r="12" spans="1:9" ht="20.100000000000001" customHeight="1">
      <c r="A12" s="70" t="s">
        <v>
281</v>
      </c>
      <c r="B12" s="71"/>
      <c r="C12" s="293">
        <v>
15707.100000000004</v>
      </c>
      <c r="D12" s="297">
        <v>
9517.4</v>
      </c>
      <c r="E12" s="298">
        <f t="shared" si="0"/>
        <v>
6189.7000000000044</v>
      </c>
      <c r="F12" s="296">
        <f t="shared" ref="F12:F43" si="2">
IF(AND(C12=0,D12=0),"0.000",IF(C12=0,"皆減",IF(D12=0,"皆増",ROUND(E12/D12*100,2))))</f>
        <v>
65.040000000000006</v>
      </c>
      <c r="G12" s="47"/>
      <c r="I12" s="174"/>
    </row>
    <row r="13" spans="1:9" ht="20.100000000000001" customHeight="1">
      <c r="A13" s="70" t="s">
        <v>
282</v>
      </c>
      <c r="B13" s="71"/>
      <c r="C13" s="293">
        <v>
668</v>
      </c>
      <c r="D13" s="297">
        <v>
1136.3</v>
      </c>
      <c r="E13" s="298">
        <f t="shared" si="0"/>
        <v>
-468.29999999999995</v>
      </c>
      <c r="F13" s="296">
        <f t="shared" si="2"/>
        <v>
-41.21</v>
      </c>
      <c r="G13" s="47"/>
      <c r="I13" s="174"/>
    </row>
    <row r="14" spans="1:9" ht="20.100000000000001" customHeight="1">
      <c r="A14" s="70" t="s">
        <v>
283</v>
      </c>
      <c r="B14" s="71"/>
      <c r="C14" s="293">
        <v>
10642.9</v>
      </c>
      <c r="D14" s="297">
        <v>
7928.1</v>
      </c>
      <c r="E14" s="298">
        <f t="shared" si="0"/>
        <v>
2714.7999999999993</v>
      </c>
      <c r="F14" s="296">
        <f t="shared" si="2"/>
        <v>
34.24</v>
      </c>
      <c r="G14" s="47"/>
      <c r="I14" s="174"/>
    </row>
    <row r="15" spans="1:9" ht="20.100000000000001" customHeight="1">
      <c r="A15" s="70" t="s">
        <v>
284</v>
      </c>
      <c r="B15" s="71"/>
      <c r="C15" s="293">
        <v>
1688.6</v>
      </c>
      <c r="D15" s="297">
        <v>
704.8</v>
      </c>
      <c r="E15" s="298">
        <f t="shared" si="0"/>
        <v>
983.8</v>
      </c>
      <c r="F15" s="296">
        <f t="shared" si="2"/>
        <v>
139.59</v>
      </c>
      <c r="G15" s="47"/>
      <c r="I15" s="174"/>
    </row>
    <row r="16" spans="1:9" ht="20.100000000000001" customHeight="1">
      <c r="A16" s="70" t="s">
        <v>
285</v>
      </c>
      <c r="B16" s="71"/>
      <c r="C16" s="293">
        <v>
127.7</v>
      </c>
      <c r="D16" s="297">
        <v>
50.7</v>
      </c>
      <c r="E16" s="298">
        <f t="shared" si="0"/>
        <v>
77</v>
      </c>
      <c r="F16" s="296">
        <f t="shared" si="2"/>
        <v>
151.87</v>
      </c>
      <c r="G16" s="47"/>
      <c r="I16" s="174"/>
    </row>
    <row r="17" spans="1:9" ht="20.100000000000001" customHeight="1">
      <c r="A17" s="67" t="s">
        <v>
286</v>
      </c>
      <c r="B17" s="68"/>
      <c r="C17" s="293">
        <v>
3432.5</v>
      </c>
      <c r="D17" s="297">
        <v>
4377.8999999999996</v>
      </c>
      <c r="E17" s="298">
        <f t="shared" si="0"/>
        <v>
-945.39999999999964</v>
      </c>
      <c r="F17" s="296">
        <f t="shared" si="2"/>
        <v>
-21.59</v>
      </c>
      <c r="G17" s="47"/>
      <c r="I17" s="174"/>
    </row>
    <row r="18" spans="1:9" ht="20.100000000000001" customHeight="1">
      <c r="A18" s="175" t="s">
        <v>
481</v>
      </c>
      <c r="B18" s="68"/>
      <c r="C18" s="293">
        <v>
0</v>
      </c>
      <c r="D18" s="297">
        <v>
0</v>
      </c>
      <c r="E18" s="298">
        <f t="shared" si="0"/>
        <v>
0</v>
      </c>
      <c r="F18" s="296" t="str">
        <f t="shared" si="2"/>
        <v>
0.000</v>
      </c>
      <c r="G18" s="47"/>
      <c r="I18" s="174"/>
    </row>
    <row r="19" spans="1:9" ht="20.100000000000001" customHeight="1">
      <c r="A19" s="67" t="s">
        <v>
287</v>
      </c>
      <c r="B19" s="68"/>
      <c r="C19" s="293">
        <v>
773.40000000000009</v>
      </c>
      <c r="D19" s="297">
        <v>
31.6</v>
      </c>
      <c r="E19" s="298">
        <f t="shared" ref="E19" si="3">
C19-D19</f>
        <v>
741.80000000000007</v>
      </c>
      <c r="F19" s="296">
        <f t="shared" si="2"/>
        <v>
2347.4699999999998</v>
      </c>
      <c r="G19" s="47"/>
      <c r="I19" s="174"/>
    </row>
    <row r="20" spans="1:9" ht="20.100000000000001" customHeight="1">
      <c r="A20" s="67" t="s">
        <v>
288</v>
      </c>
      <c r="B20" s="68"/>
      <c r="C20" s="293">
        <v>
405.2</v>
      </c>
      <c r="D20" s="297">
        <v>
336</v>
      </c>
      <c r="E20" s="298">
        <f t="shared" si="0"/>
        <v>
69.199999999999989</v>
      </c>
      <c r="F20" s="296">
        <f t="shared" si="2"/>
        <v>
20.6</v>
      </c>
      <c r="G20" s="47"/>
      <c r="I20" s="174"/>
    </row>
    <row r="21" spans="1:9" ht="20.100000000000001" customHeight="1">
      <c r="A21" s="67" t="s">
        <v>
430</v>
      </c>
      <c r="B21" s="68"/>
      <c r="C21" s="293">
        <v>
3738.1000000000004</v>
      </c>
      <c r="D21" s="297">
        <v>
3620.7</v>
      </c>
      <c r="E21" s="298">
        <f t="shared" si="0"/>
        <v>
117.40000000000055</v>
      </c>
      <c r="F21" s="296">
        <f t="shared" si="2"/>
        <v>
3.24</v>
      </c>
      <c r="G21" s="47"/>
      <c r="I21" s="174"/>
    </row>
    <row r="22" spans="1:9" ht="20.100000000000001" customHeight="1">
      <c r="A22" s="67" t="s">
        <v>
359</v>
      </c>
      <c r="B22" s="68"/>
      <c r="C22" s="293">
        <v>
4437.3</v>
      </c>
      <c r="D22" s="297">
        <v>
1946</v>
      </c>
      <c r="E22" s="298">
        <f>
C22-D22</f>
        <v>
2491.3000000000002</v>
      </c>
      <c r="F22" s="296">
        <f t="shared" si="2"/>
        <v>
128.02000000000001</v>
      </c>
      <c r="G22" s="47"/>
      <c r="I22" s="174"/>
    </row>
    <row r="23" spans="1:9" ht="20.100000000000001" customHeight="1">
      <c r="A23" s="67" t="s">
        <v>
497</v>
      </c>
      <c r="B23" s="68"/>
      <c r="C23" s="293">
        <v>
2038.3000000000002</v>
      </c>
      <c r="D23" s="297">
        <v>
1586.3</v>
      </c>
      <c r="E23" s="298">
        <f>
C23-D23</f>
        <v>
452.00000000000023</v>
      </c>
      <c r="F23" s="296">
        <f t="shared" si="2"/>
        <v>
28.49</v>
      </c>
      <c r="G23" s="47"/>
      <c r="I23" s="174"/>
    </row>
    <row r="24" spans="1:9" ht="20.100000000000001" customHeight="1">
      <c r="A24" s="67" t="s">
        <v>
501</v>
      </c>
      <c r="B24" s="68"/>
      <c r="C24" s="293">
        <v>
192.6</v>
      </c>
      <c r="D24" s="294">
        <v>
0</v>
      </c>
      <c r="E24" s="298">
        <f>
C24-D24</f>
        <v>
192.6</v>
      </c>
      <c r="F24" s="296" t="str">
        <f t="shared" si="2"/>
        <v>
皆増</v>
      </c>
      <c r="G24" s="47"/>
      <c r="I24" s="174"/>
    </row>
    <row r="25" spans="1:9" ht="20.100000000000001" customHeight="1">
      <c r="A25" s="67" t="s">
        <v>
431</v>
      </c>
      <c r="B25" s="68"/>
      <c r="C25" s="293">
        <v>
2392.1000000000004</v>
      </c>
      <c r="D25" s="297">
        <v>
3555.6</v>
      </c>
      <c r="E25" s="298">
        <f t="shared" si="0"/>
        <v>
-1163.4999999999995</v>
      </c>
      <c r="F25" s="296">
        <f t="shared" si="2"/>
        <v>
-32.72</v>
      </c>
      <c r="G25" s="47"/>
      <c r="I25" s="174"/>
    </row>
    <row r="26" spans="1:9" ht="20.100000000000001" customHeight="1" thickBot="1">
      <c r="A26" s="72" t="s">
        <v>
432</v>
      </c>
      <c r="B26" s="73"/>
      <c r="C26" s="299">
        <v>
107.1</v>
      </c>
      <c r="D26" s="300">
        <v>
0</v>
      </c>
      <c r="E26" s="295">
        <f t="shared" si="0"/>
        <v>
107.1</v>
      </c>
      <c r="F26" s="424" t="str">
        <f t="shared" si="2"/>
        <v>
皆増</v>
      </c>
      <c r="G26" s="47"/>
      <c r="I26" s="174"/>
    </row>
    <row r="27" spans="1:9" ht="20.100000000000001" customHeight="1" thickTop="1">
      <c r="A27" s="242" t="s">
        <v>
433</v>
      </c>
      <c r="B27" s="74"/>
      <c r="C27" s="301">
        <f>
SUM(C28:C33)</f>
        <v>
16958.7</v>
      </c>
      <c r="D27" s="302">
        <f>
SUM(D28:D33)</f>
        <v>
18990.5</v>
      </c>
      <c r="E27" s="303">
        <f t="shared" si="0"/>
        <v>
-2031.7999999999993</v>
      </c>
      <c r="F27" s="427">
        <f t="shared" si="2"/>
        <v>
-10.7</v>
      </c>
      <c r="G27" s="47"/>
    </row>
    <row r="28" spans="1:9" ht="20.100000000000001" customHeight="1">
      <c r="A28" s="72" t="s">
        <v>
289</v>
      </c>
      <c r="B28" s="73"/>
      <c r="C28" s="299">
        <v>
150</v>
      </c>
      <c r="D28" s="304">
        <v>
120</v>
      </c>
      <c r="E28" s="295">
        <f t="shared" si="0"/>
        <v>
30</v>
      </c>
      <c r="F28" s="426">
        <f t="shared" si="2"/>
        <v>
25</v>
      </c>
      <c r="G28" s="47"/>
    </row>
    <row r="29" spans="1:9" ht="20.100000000000001" customHeight="1">
      <c r="A29" s="67" t="s">
        <v>
290</v>
      </c>
      <c r="B29" s="68"/>
      <c r="C29" s="293">
        <v>
69.099999999999994</v>
      </c>
      <c r="D29" s="294">
        <v>
69.099999999999994</v>
      </c>
      <c r="E29" s="298">
        <f t="shared" si="0"/>
        <v>
0</v>
      </c>
      <c r="F29" s="296">
        <f t="shared" si="2"/>
        <v>
0</v>
      </c>
      <c r="G29" s="47"/>
    </row>
    <row r="30" spans="1:9" ht="20.100000000000001" customHeight="1">
      <c r="A30" s="67" t="s">
        <v>
434</v>
      </c>
      <c r="B30" s="68"/>
      <c r="C30" s="293">
        <v>
1522.8</v>
      </c>
      <c r="D30" s="294">
        <v>
1301.4000000000001</v>
      </c>
      <c r="E30" s="298">
        <f t="shared" si="0"/>
        <v>
221.39999999999986</v>
      </c>
      <c r="F30" s="296">
        <f t="shared" si="2"/>
        <v>
17.010000000000002</v>
      </c>
      <c r="G30" s="47"/>
    </row>
    <row r="31" spans="1:9" ht="20.100000000000001" customHeight="1">
      <c r="A31" s="67" t="s">
        <v>
435</v>
      </c>
      <c r="B31" s="68"/>
      <c r="C31" s="293">
        <v>
142</v>
      </c>
      <c r="D31" s="294">
        <v>
150</v>
      </c>
      <c r="E31" s="298">
        <f t="shared" si="0"/>
        <v>
-8</v>
      </c>
      <c r="F31" s="296">
        <f t="shared" si="2"/>
        <v>
-5.33</v>
      </c>
      <c r="G31" s="47"/>
    </row>
    <row r="32" spans="1:9" ht="20.100000000000001" customHeight="1">
      <c r="A32" s="67" t="s">
        <v>
436</v>
      </c>
      <c r="B32" s="68"/>
      <c r="C32" s="293">
        <v>
15074.800000000001</v>
      </c>
      <c r="D32" s="294">
        <v>
17350</v>
      </c>
      <c r="E32" s="298">
        <f t="shared" si="0"/>
        <v>
-2275.1999999999989</v>
      </c>
      <c r="F32" s="296">
        <f t="shared" si="2"/>
        <v>
-13.11</v>
      </c>
      <c r="G32" s="47"/>
    </row>
    <row r="33" spans="1:7" ht="20.100000000000001" customHeight="1" thickBot="1">
      <c r="A33" s="72" t="s">
        <v>
291</v>
      </c>
      <c r="B33" s="73"/>
      <c r="C33" s="299">
        <v>
0</v>
      </c>
      <c r="D33" s="304">
        <v>
0</v>
      </c>
      <c r="E33" s="295">
        <f t="shared" si="0"/>
        <v>
0</v>
      </c>
      <c r="F33" s="424" t="str">
        <f t="shared" si="2"/>
        <v>
0.000</v>
      </c>
      <c r="G33" s="47"/>
    </row>
    <row r="34" spans="1:7" ht="20.100000000000001" customHeight="1" thickTop="1">
      <c r="A34" s="457" t="s">
        <v>
292</v>
      </c>
      <c r="B34" s="458"/>
      <c r="C34" s="301">
        <f>
SUM(C35:C43)</f>
        <v>
28021.09299999999</v>
      </c>
      <c r="D34" s="302">
        <f>
SUM(D35:D43)</f>
        <v>
30595.136999999999</v>
      </c>
      <c r="E34" s="303">
        <f>
C34-D34</f>
        <v>
-2574.044000000009</v>
      </c>
      <c r="F34" s="427">
        <f t="shared" si="2"/>
        <v>
-8.41</v>
      </c>
      <c r="G34" s="47"/>
    </row>
    <row r="35" spans="1:7" ht="20.100000000000001" customHeight="1">
      <c r="A35" s="72" t="s">
        <v>
360</v>
      </c>
      <c r="B35" s="75"/>
      <c r="C35" s="299">
        <v>
0</v>
      </c>
      <c r="D35" s="304">
        <v>
0</v>
      </c>
      <c r="E35" s="295">
        <f>
C35-D35</f>
        <v>
0</v>
      </c>
      <c r="F35" s="426" t="str">
        <f t="shared" si="2"/>
        <v>
0.000</v>
      </c>
      <c r="G35" s="47"/>
    </row>
    <row r="36" spans="1:7" ht="20.100000000000001" customHeight="1">
      <c r="A36" s="67" t="s">
        <v>
437</v>
      </c>
      <c r="B36" s="165"/>
      <c r="C36" s="293">
        <v>
0</v>
      </c>
      <c r="D36" s="294">
        <v>
0</v>
      </c>
      <c r="E36" s="298">
        <f>
C36-D36</f>
        <v>
0</v>
      </c>
      <c r="F36" s="296" t="str">
        <f t="shared" si="2"/>
        <v>
0.000</v>
      </c>
      <c r="G36" s="47"/>
    </row>
    <row r="37" spans="1:7" ht="20.100000000000001" customHeight="1">
      <c r="A37" s="67" t="s">
        <v>
438</v>
      </c>
      <c r="B37" s="165"/>
      <c r="C37" s="293">
        <v>
0</v>
      </c>
      <c r="D37" s="294">
        <v>
0</v>
      </c>
      <c r="E37" s="298">
        <f>
C37-D37</f>
        <v>
0</v>
      </c>
      <c r="F37" s="296" t="str">
        <f t="shared" si="2"/>
        <v>
0.000</v>
      </c>
      <c r="G37" s="47"/>
    </row>
    <row r="38" spans="1:7" ht="20.100000000000001" customHeight="1">
      <c r="A38" s="67" t="s">
        <v>
439</v>
      </c>
      <c r="B38" s="68"/>
      <c r="C38" s="293">
        <v>
27993.392999999989</v>
      </c>
      <c r="D38" s="294">
        <v>
30595.136999999999</v>
      </c>
      <c r="E38" s="298">
        <f>
C38-D38</f>
        <v>
-2601.7440000000097</v>
      </c>
      <c r="F38" s="296">
        <f t="shared" si="2"/>
        <v>
-8.5</v>
      </c>
      <c r="G38" s="47"/>
    </row>
    <row r="39" spans="1:7" ht="20.100000000000001" customHeight="1">
      <c r="A39" s="67" t="s">
        <v>
361</v>
      </c>
      <c r="B39" s="68"/>
      <c r="C39" s="293">
        <v>
0</v>
      </c>
      <c r="D39" s="294">
        <v>
0</v>
      </c>
      <c r="E39" s="298">
        <f t="shared" si="0"/>
        <v>
0</v>
      </c>
      <c r="F39" s="296" t="str">
        <f t="shared" si="2"/>
        <v>
0.000</v>
      </c>
      <c r="G39" s="47"/>
    </row>
    <row r="40" spans="1:7" ht="20.100000000000001" customHeight="1">
      <c r="A40" s="67" t="s">
        <v>
362</v>
      </c>
      <c r="B40" s="68"/>
      <c r="C40" s="293">
        <v>
27.7</v>
      </c>
      <c r="D40" s="294">
        <v>
0</v>
      </c>
      <c r="E40" s="298">
        <f>
C40-D40</f>
        <v>
27.7</v>
      </c>
      <c r="F40" s="296" t="str">
        <f t="shared" si="2"/>
        <v>
皆増</v>
      </c>
      <c r="G40" s="47"/>
    </row>
    <row r="41" spans="1:7" ht="20.100000000000001" customHeight="1">
      <c r="A41" s="67" t="s">
        <v>
363</v>
      </c>
      <c r="B41" s="165"/>
      <c r="C41" s="305">
        <v>
0</v>
      </c>
      <c r="D41" s="306">
        <v>
0</v>
      </c>
      <c r="E41" s="307">
        <f>
C41-D41</f>
        <v>
0</v>
      </c>
      <c r="F41" s="296" t="str">
        <f t="shared" si="2"/>
        <v>
0.000</v>
      </c>
      <c r="G41" s="47"/>
    </row>
    <row r="42" spans="1:7" ht="19.5" customHeight="1">
      <c r="A42" s="67" t="s">
        <v>
293</v>
      </c>
      <c r="B42" s="165"/>
      <c r="C42" s="305">
        <v>
0</v>
      </c>
      <c r="D42" s="306">
        <v>
0</v>
      </c>
      <c r="E42" s="307">
        <f>
C42-D42</f>
        <v>
0</v>
      </c>
      <c r="F42" s="296" t="str">
        <f t="shared" si="2"/>
        <v>
0.000</v>
      </c>
      <c r="G42" s="47"/>
    </row>
    <row r="43" spans="1:7" ht="20.100000000000001" customHeight="1" thickBot="1">
      <c r="A43" s="166" t="s">
        <v>
440</v>
      </c>
      <c r="B43" s="167"/>
      <c r="C43" s="308">
        <v>
0</v>
      </c>
      <c r="D43" s="309">
        <v>
0</v>
      </c>
      <c r="E43" s="310">
        <f>
C43-D43</f>
        <v>
0</v>
      </c>
      <c r="F43" s="296" t="str">
        <f t="shared" si="2"/>
        <v>
0.000</v>
      </c>
      <c r="G43" s="47"/>
    </row>
    <row r="44" spans="1:7" ht="15.95" customHeight="1" thickTop="1" thickBot="1">
      <c r="A44" s="459" t="s">
        <v>
441</v>
      </c>
      <c r="B44" s="460"/>
      <c r="C44" s="311">
        <f>
C6+C27+C34</f>
        <v>
101765.193</v>
      </c>
      <c r="D44" s="312">
        <f>
D6+D27+D34</f>
        <v>
88949.337</v>
      </c>
      <c r="E44" s="313">
        <f>
C44-D44</f>
        <v>
12815.856</v>
      </c>
      <c r="F44" s="314">
        <f t="shared" ref="F44" si="4">
IF(AND(C44=0,D44=0),"-",IF(C44=0,"皆減",IF(D44=0,"皆増",ROUND(E44/D44*100,2))))</f>
        <v>
14.41</v>
      </c>
      <c r="G44" s="47"/>
    </row>
    <row r="45" spans="1:7" ht="3.75" customHeight="1">
      <c r="A45" s="76"/>
      <c r="B45" s="77"/>
      <c r="C45" s="78"/>
      <c r="D45" s="78"/>
      <c r="E45" s="78"/>
      <c r="F45" s="79"/>
      <c r="G45" s="47"/>
    </row>
    <row r="46" spans="1:7" ht="15.95" customHeight="1">
      <c r="A46" s="80"/>
      <c r="B46" s="80"/>
      <c r="C46" s="80"/>
      <c r="D46" s="80"/>
      <c r="E46" s="80"/>
      <c r="F46" s="423"/>
      <c r="G46" s="47"/>
    </row>
    <row r="47" spans="1:7" ht="15.95" customHeight="1">
      <c r="A47" s="47"/>
      <c r="B47" s="47"/>
      <c r="C47" s="81"/>
      <c r="D47" s="47"/>
      <c r="E47" s="47"/>
      <c r="F47" s="47"/>
      <c r="G47" s="47"/>
    </row>
  </sheetData>
  <sheetProtection selectLockedCells="1"/>
  <customSheetViews>
    <customSheetView guid="{4D234F52-6052-44E7-8723-FA87F43FBFCB}" scale="110" showPageBreaks="1" printArea="1" view="pageBreakPreview">
      <selection activeCell="C29" sqref="C29"/>
      <pageMargins left="0.72" right="0.61" top="0.61" bottom="0.84" header="0.51200000000000001" footer="0.51200000000000001"/>
      <headerFooter alignWithMargins="0"/>
    </customSheetView>
    <customSheetView guid="{0B6141FA-2B47-4C7C-8EFC-5DC2FB9D0975}" scale="110" printArea="1">
      <selection activeCell="C29" sqref="C29"/>
      <pageMargins left="0.72" right="0.61" top="0.61" bottom="0.84" header="0.51200000000000001" footer="0.51200000000000001"/>
      <headerFooter alignWithMargins="0"/>
    </customSheetView>
  </customSheetViews>
  <mergeCells count="2">
    <mergeCell ref="A34:B34"/>
    <mergeCell ref="A44:B44"/>
  </mergeCells>
  <phoneticPr fontId="3"/>
  <dataValidations count="1">
    <dataValidation imeMode="off" allowBlank="1" showInputMessage="1" showErrorMessage="1" sqref="C29:D30 C9:D9 C35:D37" xr:uid="{00000000-0002-0000-0100-000000000000}"/>
  </dataValidations>
  <pageMargins left="0.72" right="0.61" top="0.61" bottom="0.84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autoPageBreaks="0"/>
  </sheetPr>
  <dimension ref="A1:O50"/>
  <sheetViews>
    <sheetView zoomScale="80" zoomScaleNormal="80" zoomScaleSheetLayoutView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11" sqref="E11"/>
    </sheetView>
  </sheetViews>
  <sheetFormatPr defaultColWidth="8.625" defaultRowHeight="20.45" customHeight="1"/>
  <cols>
    <col min="1" max="3" width="4.625" style="87" customWidth="1"/>
    <col min="4" max="4" width="25.875" style="87" customWidth="1"/>
    <col min="5" max="5" width="11.5" style="87" bestFit="1" customWidth="1"/>
    <col min="6" max="7" width="10.375" style="87" customWidth="1"/>
    <col min="8" max="10" width="9.375" style="87" customWidth="1"/>
    <col min="11" max="11" width="10.375" style="87" customWidth="1"/>
    <col min="12" max="13" width="9.375" style="87" customWidth="1"/>
    <col min="14" max="256" width="8.625" style="87"/>
    <col min="257" max="259" width="4.625" style="87" customWidth="1"/>
    <col min="260" max="260" width="25.875" style="87" customWidth="1"/>
    <col min="261" max="261" width="10.375" style="87" bestFit="1" customWidth="1"/>
    <col min="262" max="263" width="10.375" style="87" customWidth="1"/>
    <col min="264" max="266" width="9.375" style="87" customWidth="1"/>
    <col min="267" max="267" width="10.375" style="87" customWidth="1"/>
    <col min="268" max="269" width="9.375" style="87" customWidth="1"/>
    <col min="270" max="512" width="8.625" style="87"/>
    <col min="513" max="515" width="4.625" style="87" customWidth="1"/>
    <col min="516" max="516" width="25.875" style="87" customWidth="1"/>
    <col min="517" max="517" width="10.375" style="87" bestFit="1" customWidth="1"/>
    <col min="518" max="519" width="10.375" style="87" customWidth="1"/>
    <col min="520" max="522" width="9.375" style="87" customWidth="1"/>
    <col min="523" max="523" width="10.375" style="87" customWidth="1"/>
    <col min="524" max="525" width="9.375" style="87" customWidth="1"/>
    <col min="526" max="768" width="8.625" style="87"/>
    <col min="769" max="771" width="4.625" style="87" customWidth="1"/>
    <col min="772" max="772" width="25.875" style="87" customWidth="1"/>
    <col min="773" max="773" width="10.375" style="87" bestFit="1" customWidth="1"/>
    <col min="774" max="775" width="10.375" style="87" customWidth="1"/>
    <col min="776" max="778" width="9.375" style="87" customWidth="1"/>
    <col min="779" max="779" width="10.375" style="87" customWidth="1"/>
    <col min="780" max="781" width="9.375" style="87" customWidth="1"/>
    <col min="782" max="1024" width="8.625" style="87"/>
    <col min="1025" max="1027" width="4.625" style="87" customWidth="1"/>
    <col min="1028" max="1028" width="25.875" style="87" customWidth="1"/>
    <col min="1029" max="1029" width="10.375" style="87" bestFit="1" customWidth="1"/>
    <col min="1030" max="1031" width="10.375" style="87" customWidth="1"/>
    <col min="1032" max="1034" width="9.375" style="87" customWidth="1"/>
    <col min="1035" max="1035" width="10.375" style="87" customWidth="1"/>
    <col min="1036" max="1037" width="9.375" style="87" customWidth="1"/>
    <col min="1038" max="1280" width="8.625" style="87"/>
    <col min="1281" max="1283" width="4.625" style="87" customWidth="1"/>
    <col min="1284" max="1284" width="25.875" style="87" customWidth="1"/>
    <col min="1285" max="1285" width="10.375" style="87" bestFit="1" customWidth="1"/>
    <col min="1286" max="1287" width="10.375" style="87" customWidth="1"/>
    <col min="1288" max="1290" width="9.375" style="87" customWidth="1"/>
    <col min="1291" max="1291" width="10.375" style="87" customWidth="1"/>
    <col min="1292" max="1293" width="9.375" style="87" customWidth="1"/>
    <col min="1294" max="1536" width="8.625" style="87"/>
    <col min="1537" max="1539" width="4.625" style="87" customWidth="1"/>
    <col min="1540" max="1540" width="25.875" style="87" customWidth="1"/>
    <col min="1541" max="1541" width="10.375" style="87" bestFit="1" customWidth="1"/>
    <col min="1542" max="1543" width="10.375" style="87" customWidth="1"/>
    <col min="1544" max="1546" width="9.375" style="87" customWidth="1"/>
    <col min="1547" max="1547" width="10.375" style="87" customWidth="1"/>
    <col min="1548" max="1549" width="9.375" style="87" customWidth="1"/>
    <col min="1550" max="1792" width="8.625" style="87"/>
    <col min="1793" max="1795" width="4.625" style="87" customWidth="1"/>
    <col min="1796" max="1796" width="25.875" style="87" customWidth="1"/>
    <col min="1797" max="1797" width="10.375" style="87" bestFit="1" customWidth="1"/>
    <col min="1798" max="1799" width="10.375" style="87" customWidth="1"/>
    <col min="1800" max="1802" width="9.375" style="87" customWidth="1"/>
    <col min="1803" max="1803" width="10.375" style="87" customWidth="1"/>
    <col min="1804" max="1805" width="9.375" style="87" customWidth="1"/>
    <col min="1806" max="2048" width="8.625" style="87"/>
    <col min="2049" max="2051" width="4.625" style="87" customWidth="1"/>
    <col min="2052" max="2052" width="25.875" style="87" customWidth="1"/>
    <col min="2053" max="2053" width="10.375" style="87" bestFit="1" customWidth="1"/>
    <col min="2054" max="2055" width="10.375" style="87" customWidth="1"/>
    <col min="2056" max="2058" width="9.375" style="87" customWidth="1"/>
    <col min="2059" max="2059" width="10.375" style="87" customWidth="1"/>
    <col min="2060" max="2061" width="9.375" style="87" customWidth="1"/>
    <col min="2062" max="2304" width="8.625" style="87"/>
    <col min="2305" max="2307" width="4.625" style="87" customWidth="1"/>
    <col min="2308" max="2308" width="25.875" style="87" customWidth="1"/>
    <col min="2309" max="2309" width="10.375" style="87" bestFit="1" customWidth="1"/>
    <col min="2310" max="2311" width="10.375" style="87" customWidth="1"/>
    <col min="2312" max="2314" width="9.375" style="87" customWidth="1"/>
    <col min="2315" max="2315" width="10.375" style="87" customWidth="1"/>
    <col min="2316" max="2317" width="9.375" style="87" customWidth="1"/>
    <col min="2318" max="2560" width="8.625" style="87"/>
    <col min="2561" max="2563" width="4.625" style="87" customWidth="1"/>
    <col min="2564" max="2564" width="25.875" style="87" customWidth="1"/>
    <col min="2565" max="2565" width="10.375" style="87" bestFit="1" customWidth="1"/>
    <col min="2566" max="2567" width="10.375" style="87" customWidth="1"/>
    <col min="2568" max="2570" width="9.375" style="87" customWidth="1"/>
    <col min="2571" max="2571" width="10.375" style="87" customWidth="1"/>
    <col min="2572" max="2573" width="9.375" style="87" customWidth="1"/>
    <col min="2574" max="2816" width="8.625" style="87"/>
    <col min="2817" max="2819" width="4.625" style="87" customWidth="1"/>
    <col min="2820" max="2820" width="25.875" style="87" customWidth="1"/>
    <col min="2821" max="2821" width="10.375" style="87" bestFit="1" customWidth="1"/>
    <col min="2822" max="2823" width="10.375" style="87" customWidth="1"/>
    <col min="2824" max="2826" width="9.375" style="87" customWidth="1"/>
    <col min="2827" max="2827" width="10.375" style="87" customWidth="1"/>
    <col min="2828" max="2829" width="9.375" style="87" customWidth="1"/>
    <col min="2830" max="3072" width="8.625" style="87"/>
    <col min="3073" max="3075" width="4.625" style="87" customWidth="1"/>
    <col min="3076" max="3076" width="25.875" style="87" customWidth="1"/>
    <col min="3077" max="3077" width="10.375" style="87" bestFit="1" customWidth="1"/>
    <col min="3078" max="3079" width="10.375" style="87" customWidth="1"/>
    <col min="3080" max="3082" width="9.375" style="87" customWidth="1"/>
    <col min="3083" max="3083" width="10.375" style="87" customWidth="1"/>
    <col min="3084" max="3085" width="9.375" style="87" customWidth="1"/>
    <col min="3086" max="3328" width="8.625" style="87"/>
    <col min="3329" max="3331" width="4.625" style="87" customWidth="1"/>
    <col min="3332" max="3332" width="25.875" style="87" customWidth="1"/>
    <col min="3333" max="3333" width="10.375" style="87" bestFit="1" customWidth="1"/>
    <col min="3334" max="3335" width="10.375" style="87" customWidth="1"/>
    <col min="3336" max="3338" width="9.375" style="87" customWidth="1"/>
    <col min="3339" max="3339" width="10.375" style="87" customWidth="1"/>
    <col min="3340" max="3341" width="9.375" style="87" customWidth="1"/>
    <col min="3342" max="3584" width="8.625" style="87"/>
    <col min="3585" max="3587" width="4.625" style="87" customWidth="1"/>
    <col min="3588" max="3588" width="25.875" style="87" customWidth="1"/>
    <col min="3589" max="3589" width="10.375" style="87" bestFit="1" customWidth="1"/>
    <col min="3590" max="3591" width="10.375" style="87" customWidth="1"/>
    <col min="3592" max="3594" width="9.375" style="87" customWidth="1"/>
    <col min="3595" max="3595" width="10.375" style="87" customWidth="1"/>
    <col min="3596" max="3597" width="9.375" style="87" customWidth="1"/>
    <col min="3598" max="3840" width="8.625" style="87"/>
    <col min="3841" max="3843" width="4.625" style="87" customWidth="1"/>
    <col min="3844" max="3844" width="25.875" style="87" customWidth="1"/>
    <col min="3845" max="3845" width="10.375" style="87" bestFit="1" customWidth="1"/>
    <col min="3846" max="3847" width="10.375" style="87" customWidth="1"/>
    <col min="3848" max="3850" width="9.375" style="87" customWidth="1"/>
    <col min="3851" max="3851" width="10.375" style="87" customWidth="1"/>
    <col min="3852" max="3853" width="9.375" style="87" customWidth="1"/>
    <col min="3854" max="4096" width="8.625" style="87"/>
    <col min="4097" max="4099" width="4.625" style="87" customWidth="1"/>
    <col min="4100" max="4100" width="25.875" style="87" customWidth="1"/>
    <col min="4101" max="4101" width="10.375" style="87" bestFit="1" customWidth="1"/>
    <col min="4102" max="4103" width="10.375" style="87" customWidth="1"/>
    <col min="4104" max="4106" width="9.375" style="87" customWidth="1"/>
    <col min="4107" max="4107" width="10.375" style="87" customWidth="1"/>
    <col min="4108" max="4109" width="9.375" style="87" customWidth="1"/>
    <col min="4110" max="4352" width="8.625" style="87"/>
    <col min="4353" max="4355" width="4.625" style="87" customWidth="1"/>
    <col min="4356" max="4356" width="25.875" style="87" customWidth="1"/>
    <col min="4357" max="4357" width="10.375" style="87" bestFit="1" customWidth="1"/>
    <col min="4358" max="4359" width="10.375" style="87" customWidth="1"/>
    <col min="4360" max="4362" width="9.375" style="87" customWidth="1"/>
    <col min="4363" max="4363" width="10.375" style="87" customWidth="1"/>
    <col min="4364" max="4365" width="9.375" style="87" customWidth="1"/>
    <col min="4366" max="4608" width="8.625" style="87"/>
    <col min="4609" max="4611" width="4.625" style="87" customWidth="1"/>
    <col min="4612" max="4612" width="25.875" style="87" customWidth="1"/>
    <col min="4613" max="4613" width="10.375" style="87" bestFit="1" customWidth="1"/>
    <col min="4614" max="4615" width="10.375" style="87" customWidth="1"/>
    <col min="4616" max="4618" width="9.375" style="87" customWidth="1"/>
    <col min="4619" max="4619" width="10.375" style="87" customWidth="1"/>
    <col min="4620" max="4621" width="9.375" style="87" customWidth="1"/>
    <col min="4622" max="4864" width="8.625" style="87"/>
    <col min="4865" max="4867" width="4.625" style="87" customWidth="1"/>
    <col min="4868" max="4868" width="25.875" style="87" customWidth="1"/>
    <col min="4869" max="4869" width="10.375" style="87" bestFit="1" customWidth="1"/>
    <col min="4870" max="4871" width="10.375" style="87" customWidth="1"/>
    <col min="4872" max="4874" width="9.375" style="87" customWidth="1"/>
    <col min="4875" max="4875" width="10.375" style="87" customWidth="1"/>
    <col min="4876" max="4877" width="9.375" style="87" customWidth="1"/>
    <col min="4878" max="5120" width="8.625" style="87"/>
    <col min="5121" max="5123" width="4.625" style="87" customWidth="1"/>
    <col min="5124" max="5124" width="25.875" style="87" customWidth="1"/>
    <col min="5125" max="5125" width="10.375" style="87" bestFit="1" customWidth="1"/>
    <col min="5126" max="5127" width="10.375" style="87" customWidth="1"/>
    <col min="5128" max="5130" width="9.375" style="87" customWidth="1"/>
    <col min="5131" max="5131" width="10.375" style="87" customWidth="1"/>
    <col min="5132" max="5133" width="9.375" style="87" customWidth="1"/>
    <col min="5134" max="5376" width="8.625" style="87"/>
    <col min="5377" max="5379" width="4.625" style="87" customWidth="1"/>
    <col min="5380" max="5380" width="25.875" style="87" customWidth="1"/>
    <col min="5381" max="5381" width="10.375" style="87" bestFit="1" customWidth="1"/>
    <col min="5382" max="5383" width="10.375" style="87" customWidth="1"/>
    <col min="5384" max="5386" width="9.375" style="87" customWidth="1"/>
    <col min="5387" max="5387" width="10.375" style="87" customWidth="1"/>
    <col min="5388" max="5389" width="9.375" style="87" customWidth="1"/>
    <col min="5390" max="5632" width="8.625" style="87"/>
    <col min="5633" max="5635" width="4.625" style="87" customWidth="1"/>
    <col min="5636" max="5636" width="25.875" style="87" customWidth="1"/>
    <col min="5637" max="5637" width="10.375" style="87" bestFit="1" customWidth="1"/>
    <col min="5638" max="5639" width="10.375" style="87" customWidth="1"/>
    <col min="5640" max="5642" width="9.375" style="87" customWidth="1"/>
    <col min="5643" max="5643" width="10.375" style="87" customWidth="1"/>
    <col min="5644" max="5645" width="9.375" style="87" customWidth="1"/>
    <col min="5646" max="5888" width="8.625" style="87"/>
    <col min="5889" max="5891" width="4.625" style="87" customWidth="1"/>
    <col min="5892" max="5892" width="25.875" style="87" customWidth="1"/>
    <col min="5893" max="5893" width="10.375" style="87" bestFit="1" customWidth="1"/>
    <col min="5894" max="5895" width="10.375" style="87" customWidth="1"/>
    <col min="5896" max="5898" width="9.375" style="87" customWidth="1"/>
    <col min="5899" max="5899" width="10.375" style="87" customWidth="1"/>
    <col min="5900" max="5901" width="9.375" style="87" customWidth="1"/>
    <col min="5902" max="6144" width="8.625" style="87"/>
    <col min="6145" max="6147" width="4.625" style="87" customWidth="1"/>
    <col min="6148" max="6148" width="25.875" style="87" customWidth="1"/>
    <col min="6149" max="6149" width="10.375" style="87" bestFit="1" customWidth="1"/>
    <col min="6150" max="6151" width="10.375" style="87" customWidth="1"/>
    <col min="6152" max="6154" width="9.375" style="87" customWidth="1"/>
    <col min="6155" max="6155" width="10.375" style="87" customWidth="1"/>
    <col min="6156" max="6157" width="9.375" style="87" customWidth="1"/>
    <col min="6158" max="6400" width="8.625" style="87"/>
    <col min="6401" max="6403" width="4.625" style="87" customWidth="1"/>
    <col min="6404" max="6404" width="25.875" style="87" customWidth="1"/>
    <col min="6405" max="6405" width="10.375" style="87" bestFit="1" customWidth="1"/>
    <col min="6406" max="6407" width="10.375" style="87" customWidth="1"/>
    <col min="6408" max="6410" width="9.375" style="87" customWidth="1"/>
    <col min="6411" max="6411" width="10.375" style="87" customWidth="1"/>
    <col min="6412" max="6413" width="9.375" style="87" customWidth="1"/>
    <col min="6414" max="6656" width="8.625" style="87"/>
    <col min="6657" max="6659" width="4.625" style="87" customWidth="1"/>
    <col min="6660" max="6660" width="25.875" style="87" customWidth="1"/>
    <col min="6661" max="6661" width="10.375" style="87" bestFit="1" customWidth="1"/>
    <col min="6662" max="6663" width="10.375" style="87" customWidth="1"/>
    <col min="6664" max="6666" width="9.375" style="87" customWidth="1"/>
    <col min="6667" max="6667" width="10.375" style="87" customWidth="1"/>
    <col min="6668" max="6669" width="9.375" style="87" customWidth="1"/>
    <col min="6670" max="6912" width="8.625" style="87"/>
    <col min="6913" max="6915" width="4.625" style="87" customWidth="1"/>
    <col min="6916" max="6916" width="25.875" style="87" customWidth="1"/>
    <col min="6917" max="6917" width="10.375" style="87" bestFit="1" customWidth="1"/>
    <col min="6918" max="6919" width="10.375" style="87" customWidth="1"/>
    <col min="6920" max="6922" width="9.375" style="87" customWidth="1"/>
    <col min="6923" max="6923" width="10.375" style="87" customWidth="1"/>
    <col min="6924" max="6925" width="9.375" style="87" customWidth="1"/>
    <col min="6926" max="7168" width="8.625" style="87"/>
    <col min="7169" max="7171" width="4.625" style="87" customWidth="1"/>
    <col min="7172" max="7172" width="25.875" style="87" customWidth="1"/>
    <col min="7173" max="7173" width="10.375" style="87" bestFit="1" customWidth="1"/>
    <col min="7174" max="7175" width="10.375" style="87" customWidth="1"/>
    <col min="7176" max="7178" width="9.375" style="87" customWidth="1"/>
    <col min="7179" max="7179" width="10.375" style="87" customWidth="1"/>
    <col min="7180" max="7181" width="9.375" style="87" customWidth="1"/>
    <col min="7182" max="7424" width="8.625" style="87"/>
    <col min="7425" max="7427" width="4.625" style="87" customWidth="1"/>
    <col min="7428" max="7428" width="25.875" style="87" customWidth="1"/>
    <col min="7429" max="7429" width="10.375" style="87" bestFit="1" customWidth="1"/>
    <col min="7430" max="7431" width="10.375" style="87" customWidth="1"/>
    <col min="7432" max="7434" width="9.375" style="87" customWidth="1"/>
    <col min="7435" max="7435" width="10.375" style="87" customWidth="1"/>
    <col min="7436" max="7437" width="9.375" style="87" customWidth="1"/>
    <col min="7438" max="7680" width="8.625" style="87"/>
    <col min="7681" max="7683" width="4.625" style="87" customWidth="1"/>
    <col min="7684" max="7684" width="25.875" style="87" customWidth="1"/>
    <col min="7685" max="7685" width="10.375" style="87" bestFit="1" customWidth="1"/>
    <col min="7686" max="7687" width="10.375" style="87" customWidth="1"/>
    <col min="7688" max="7690" width="9.375" style="87" customWidth="1"/>
    <col min="7691" max="7691" width="10.375" style="87" customWidth="1"/>
    <col min="7692" max="7693" width="9.375" style="87" customWidth="1"/>
    <col min="7694" max="7936" width="8.625" style="87"/>
    <col min="7937" max="7939" width="4.625" style="87" customWidth="1"/>
    <col min="7940" max="7940" width="25.875" style="87" customWidth="1"/>
    <col min="7941" max="7941" width="10.375" style="87" bestFit="1" customWidth="1"/>
    <col min="7942" max="7943" width="10.375" style="87" customWidth="1"/>
    <col min="7944" max="7946" width="9.375" style="87" customWidth="1"/>
    <col min="7947" max="7947" width="10.375" style="87" customWidth="1"/>
    <col min="7948" max="7949" width="9.375" style="87" customWidth="1"/>
    <col min="7950" max="8192" width="8.625" style="87"/>
    <col min="8193" max="8195" width="4.625" style="87" customWidth="1"/>
    <col min="8196" max="8196" width="25.875" style="87" customWidth="1"/>
    <col min="8197" max="8197" width="10.375" style="87" bestFit="1" customWidth="1"/>
    <col min="8198" max="8199" width="10.375" style="87" customWidth="1"/>
    <col min="8200" max="8202" width="9.375" style="87" customWidth="1"/>
    <col min="8203" max="8203" width="10.375" style="87" customWidth="1"/>
    <col min="8204" max="8205" width="9.375" style="87" customWidth="1"/>
    <col min="8206" max="8448" width="8.625" style="87"/>
    <col min="8449" max="8451" width="4.625" style="87" customWidth="1"/>
    <col min="8452" max="8452" width="25.875" style="87" customWidth="1"/>
    <col min="8453" max="8453" width="10.375" style="87" bestFit="1" customWidth="1"/>
    <col min="8454" max="8455" width="10.375" style="87" customWidth="1"/>
    <col min="8456" max="8458" width="9.375" style="87" customWidth="1"/>
    <col min="8459" max="8459" width="10.375" style="87" customWidth="1"/>
    <col min="8460" max="8461" width="9.375" style="87" customWidth="1"/>
    <col min="8462" max="8704" width="8.625" style="87"/>
    <col min="8705" max="8707" width="4.625" style="87" customWidth="1"/>
    <col min="8708" max="8708" width="25.875" style="87" customWidth="1"/>
    <col min="8709" max="8709" width="10.375" style="87" bestFit="1" customWidth="1"/>
    <col min="8710" max="8711" width="10.375" style="87" customWidth="1"/>
    <col min="8712" max="8714" width="9.375" style="87" customWidth="1"/>
    <col min="8715" max="8715" width="10.375" style="87" customWidth="1"/>
    <col min="8716" max="8717" width="9.375" style="87" customWidth="1"/>
    <col min="8718" max="8960" width="8.625" style="87"/>
    <col min="8961" max="8963" width="4.625" style="87" customWidth="1"/>
    <col min="8964" max="8964" width="25.875" style="87" customWidth="1"/>
    <col min="8965" max="8965" width="10.375" style="87" bestFit="1" customWidth="1"/>
    <col min="8966" max="8967" width="10.375" style="87" customWidth="1"/>
    <col min="8968" max="8970" width="9.375" style="87" customWidth="1"/>
    <col min="8971" max="8971" width="10.375" style="87" customWidth="1"/>
    <col min="8972" max="8973" width="9.375" style="87" customWidth="1"/>
    <col min="8974" max="9216" width="8.625" style="87"/>
    <col min="9217" max="9219" width="4.625" style="87" customWidth="1"/>
    <col min="9220" max="9220" width="25.875" style="87" customWidth="1"/>
    <col min="9221" max="9221" width="10.375" style="87" bestFit="1" customWidth="1"/>
    <col min="9222" max="9223" width="10.375" style="87" customWidth="1"/>
    <col min="9224" max="9226" width="9.375" style="87" customWidth="1"/>
    <col min="9227" max="9227" width="10.375" style="87" customWidth="1"/>
    <col min="9228" max="9229" width="9.375" style="87" customWidth="1"/>
    <col min="9230" max="9472" width="8.625" style="87"/>
    <col min="9473" max="9475" width="4.625" style="87" customWidth="1"/>
    <col min="9476" max="9476" width="25.875" style="87" customWidth="1"/>
    <col min="9477" max="9477" width="10.375" style="87" bestFit="1" customWidth="1"/>
    <col min="9478" max="9479" width="10.375" style="87" customWidth="1"/>
    <col min="9480" max="9482" width="9.375" style="87" customWidth="1"/>
    <col min="9483" max="9483" width="10.375" style="87" customWidth="1"/>
    <col min="9484" max="9485" width="9.375" style="87" customWidth="1"/>
    <col min="9486" max="9728" width="8.625" style="87"/>
    <col min="9729" max="9731" width="4.625" style="87" customWidth="1"/>
    <col min="9732" max="9732" width="25.875" style="87" customWidth="1"/>
    <col min="9733" max="9733" width="10.375" style="87" bestFit="1" customWidth="1"/>
    <col min="9734" max="9735" width="10.375" style="87" customWidth="1"/>
    <col min="9736" max="9738" width="9.375" style="87" customWidth="1"/>
    <col min="9739" max="9739" width="10.375" style="87" customWidth="1"/>
    <col min="9740" max="9741" width="9.375" style="87" customWidth="1"/>
    <col min="9742" max="9984" width="8.625" style="87"/>
    <col min="9985" max="9987" width="4.625" style="87" customWidth="1"/>
    <col min="9988" max="9988" width="25.875" style="87" customWidth="1"/>
    <col min="9989" max="9989" width="10.375" style="87" bestFit="1" customWidth="1"/>
    <col min="9990" max="9991" width="10.375" style="87" customWidth="1"/>
    <col min="9992" max="9994" width="9.375" style="87" customWidth="1"/>
    <col min="9995" max="9995" width="10.375" style="87" customWidth="1"/>
    <col min="9996" max="9997" width="9.375" style="87" customWidth="1"/>
    <col min="9998" max="10240" width="8.625" style="87"/>
    <col min="10241" max="10243" width="4.625" style="87" customWidth="1"/>
    <col min="10244" max="10244" width="25.875" style="87" customWidth="1"/>
    <col min="10245" max="10245" width="10.375" style="87" bestFit="1" customWidth="1"/>
    <col min="10246" max="10247" width="10.375" style="87" customWidth="1"/>
    <col min="10248" max="10250" width="9.375" style="87" customWidth="1"/>
    <col min="10251" max="10251" width="10.375" style="87" customWidth="1"/>
    <col min="10252" max="10253" width="9.375" style="87" customWidth="1"/>
    <col min="10254" max="10496" width="8.625" style="87"/>
    <col min="10497" max="10499" width="4.625" style="87" customWidth="1"/>
    <col min="10500" max="10500" width="25.875" style="87" customWidth="1"/>
    <col min="10501" max="10501" width="10.375" style="87" bestFit="1" customWidth="1"/>
    <col min="10502" max="10503" width="10.375" style="87" customWidth="1"/>
    <col min="10504" max="10506" width="9.375" style="87" customWidth="1"/>
    <col min="10507" max="10507" width="10.375" style="87" customWidth="1"/>
    <col min="10508" max="10509" width="9.375" style="87" customWidth="1"/>
    <col min="10510" max="10752" width="8.625" style="87"/>
    <col min="10753" max="10755" width="4.625" style="87" customWidth="1"/>
    <col min="10756" max="10756" width="25.875" style="87" customWidth="1"/>
    <col min="10757" max="10757" width="10.375" style="87" bestFit="1" customWidth="1"/>
    <col min="10758" max="10759" width="10.375" style="87" customWidth="1"/>
    <col min="10760" max="10762" width="9.375" style="87" customWidth="1"/>
    <col min="10763" max="10763" width="10.375" style="87" customWidth="1"/>
    <col min="10764" max="10765" width="9.375" style="87" customWidth="1"/>
    <col min="10766" max="11008" width="8.625" style="87"/>
    <col min="11009" max="11011" width="4.625" style="87" customWidth="1"/>
    <col min="11012" max="11012" width="25.875" style="87" customWidth="1"/>
    <col min="11013" max="11013" width="10.375" style="87" bestFit="1" customWidth="1"/>
    <col min="11014" max="11015" width="10.375" style="87" customWidth="1"/>
    <col min="11016" max="11018" width="9.375" style="87" customWidth="1"/>
    <col min="11019" max="11019" width="10.375" style="87" customWidth="1"/>
    <col min="11020" max="11021" width="9.375" style="87" customWidth="1"/>
    <col min="11022" max="11264" width="8.625" style="87"/>
    <col min="11265" max="11267" width="4.625" style="87" customWidth="1"/>
    <col min="11268" max="11268" width="25.875" style="87" customWidth="1"/>
    <col min="11269" max="11269" width="10.375" style="87" bestFit="1" customWidth="1"/>
    <col min="11270" max="11271" width="10.375" style="87" customWidth="1"/>
    <col min="11272" max="11274" width="9.375" style="87" customWidth="1"/>
    <col min="11275" max="11275" width="10.375" style="87" customWidth="1"/>
    <col min="11276" max="11277" width="9.375" style="87" customWidth="1"/>
    <col min="11278" max="11520" width="8.625" style="87"/>
    <col min="11521" max="11523" width="4.625" style="87" customWidth="1"/>
    <col min="11524" max="11524" width="25.875" style="87" customWidth="1"/>
    <col min="11525" max="11525" width="10.375" style="87" bestFit="1" customWidth="1"/>
    <col min="11526" max="11527" width="10.375" style="87" customWidth="1"/>
    <col min="11528" max="11530" width="9.375" style="87" customWidth="1"/>
    <col min="11531" max="11531" width="10.375" style="87" customWidth="1"/>
    <col min="11532" max="11533" width="9.375" style="87" customWidth="1"/>
    <col min="11534" max="11776" width="8.625" style="87"/>
    <col min="11777" max="11779" width="4.625" style="87" customWidth="1"/>
    <col min="11780" max="11780" width="25.875" style="87" customWidth="1"/>
    <col min="11781" max="11781" width="10.375" style="87" bestFit="1" customWidth="1"/>
    <col min="11782" max="11783" width="10.375" style="87" customWidth="1"/>
    <col min="11784" max="11786" width="9.375" style="87" customWidth="1"/>
    <col min="11787" max="11787" width="10.375" style="87" customWidth="1"/>
    <col min="11788" max="11789" width="9.375" style="87" customWidth="1"/>
    <col min="11790" max="12032" width="8.625" style="87"/>
    <col min="12033" max="12035" width="4.625" style="87" customWidth="1"/>
    <col min="12036" max="12036" width="25.875" style="87" customWidth="1"/>
    <col min="12037" max="12037" width="10.375" style="87" bestFit="1" customWidth="1"/>
    <col min="12038" max="12039" width="10.375" style="87" customWidth="1"/>
    <col min="12040" max="12042" width="9.375" style="87" customWidth="1"/>
    <col min="12043" max="12043" width="10.375" style="87" customWidth="1"/>
    <col min="12044" max="12045" width="9.375" style="87" customWidth="1"/>
    <col min="12046" max="12288" width="8.625" style="87"/>
    <col min="12289" max="12291" width="4.625" style="87" customWidth="1"/>
    <col min="12292" max="12292" width="25.875" style="87" customWidth="1"/>
    <col min="12293" max="12293" width="10.375" style="87" bestFit="1" customWidth="1"/>
    <col min="12294" max="12295" width="10.375" style="87" customWidth="1"/>
    <col min="12296" max="12298" width="9.375" style="87" customWidth="1"/>
    <col min="12299" max="12299" width="10.375" style="87" customWidth="1"/>
    <col min="12300" max="12301" width="9.375" style="87" customWidth="1"/>
    <col min="12302" max="12544" width="8.625" style="87"/>
    <col min="12545" max="12547" width="4.625" style="87" customWidth="1"/>
    <col min="12548" max="12548" width="25.875" style="87" customWidth="1"/>
    <col min="12549" max="12549" width="10.375" style="87" bestFit="1" customWidth="1"/>
    <col min="12550" max="12551" width="10.375" style="87" customWidth="1"/>
    <col min="12552" max="12554" width="9.375" style="87" customWidth="1"/>
    <col min="12555" max="12555" width="10.375" style="87" customWidth="1"/>
    <col min="12556" max="12557" width="9.375" style="87" customWidth="1"/>
    <col min="12558" max="12800" width="8.625" style="87"/>
    <col min="12801" max="12803" width="4.625" style="87" customWidth="1"/>
    <col min="12804" max="12804" width="25.875" style="87" customWidth="1"/>
    <col min="12805" max="12805" width="10.375" style="87" bestFit="1" customWidth="1"/>
    <col min="12806" max="12807" width="10.375" style="87" customWidth="1"/>
    <col min="12808" max="12810" width="9.375" style="87" customWidth="1"/>
    <col min="12811" max="12811" width="10.375" style="87" customWidth="1"/>
    <col min="12812" max="12813" width="9.375" style="87" customWidth="1"/>
    <col min="12814" max="13056" width="8.625" style="87"/>
    <col min="13057" max="13059" width="4.625" style="87" customWidth="1"/>
    <col min="13060" max="13060" width="25.875" style="87" customWidth="1"/>
    <col min="13061" max="13061" width="10.375" style="87" bestFit="1" customWidth="1"/>
    <col min="13062" max="13063" width="10.375" style="87" customWidth="1"/>
    <col min="13064" max="13066" width="9.375" style="87" customWidth="1"/>
    <col min="13067" max="13067" width="10.375" style="87" customWidth="1"/>
    <col min="13068" max="13069" width="9.375" style="87" customWidth="1"/>
    <col min="13070" max="13312" width="8.625" style="87"/>
    <col min="13313" max="13315" width="4.625" style="87" customWidth="1"/>
    <col min="13316" max="13316" width="25.875" style="87" customWidth="1"/>
    <col min="13317" max="13317" width="10.375" style="87" bestFit="1" customWidth="1"/>
    <col min="13318" max="13319" width="10.375" style="87" customWidth="1"/>
    <col min="13320" max="13322" width="9.375" style="87" customWidth="1"/>
    <col min="13323" max="13323" width="10.375" style="87" customWidth="1"/>
    <col min="13324" max="13325" width="9.375" style="87" customWidth="1"/>
    <col min="13326" max="13568" width="8.625" style="87"/>
    <col min="13569" max="13571" width="4.625" style="87" customWidth="1"/>
    <col min="13572" max="13572" width="25.875" style="87" customWidth="1"/>
    <col min="13573" max="13573" width="10.375" style="87" bestFit="1" customWidth="1"/>
    <col min="13574" max="13575" width="10.375" style="87" customWidth="1"/>
    <col min="13576" max="13578" width="9.375" style="87" customWidth="1"/>
    <col min="13579" max="13579" width="10.375" style="87" customWidth="1"/>
    <col min="13580" max="13581" width="9.375" style="87" customWidth="1"/>
    <col min="13582" max="13824" width="8.625" style="87"/>
    <col min="13825" max="13827" width="4.625" style="87" customWidth="1"/>
    <col min="13828" max="13828" width="25.875" style="87" customWidth="1"/>
    <col min="13829" max="13829" width="10.375" style="87" bestFit="1" customWidth="1"/>
    <col min="13830" max="13831" width="10.375" style="87" customWidth="1"/>
    <col min="13832" max="13834" width="9.375" style="87" customWidth="1"/>
    <col min="13835" max="13835" width="10.375" style="87" customWidth="1"/>
    <col min="13836" max="13837" width="9.375" style="87" customWidth="1"/>
    <col min="13838" max="14080" width="8.625" style="87"/>
    <col min="14081" max="14083" width="4.625" style="87" customWidth="1"/>
    <col min="14084" max="14084" width="25.875" style="87" customWidth="1"/>
    <col min="14085" max="14085" width="10.375" style="87" bestFit="1" customWidth="1"/>
    <col min="14086" max="14087" width="10.375" style="87" customWidth="1"/>
    <col min="14088" max="14090" width="9.375" style="87" customWidth="1"/>
    <col min="14091" max="14091" width="10.375" style="87" customWidth="1"/>
    <col min="14092" max="14093" width="9.375" style="87" customWidth="1"/>
    <col min="14094" max="14336" width="8.625" style="87"/>
    <col min="14337" max="14339" width="4.625" style="87" customWidth="1"/>
    <col min="14340" max="14340" width="25.875" style="87" customWidth="1"/>
    <col min="14341" max="14341" width="10.375" style="87" bestFit="1" customWidth="1"/>
    <col min="14342" max="14343" width="10.375" style="87" customWidth="1"/>
    <col min="14344" max="14346" width="9.375" style="87" customWidth="1"/>
    <col min="14347" max="14347" width="10.375" style="87" customWidth="1"/>
    <col min="14348" max="14349" width="9.375" style="87" customWidth="1"/>
    <col min="14350" max="14592" width="8.625" style="87"/>
    <col min="14593" max="14595" width="4.625" style="87" customWidth="1"/>
    <col min="14596" max="14596" width="25.875" style="87" customWidth="1"/>
    <col min="14597" max="14597" width="10.375" style="87" bestFit="1" customWidth="1"/>
    <col min="14598" max="14599" width="10.375" style="87" customWidth="1"/>
    <col min="14600" max="14602" width="9.375" style="87" customWidth="1"/>
    <col min="14603" max="14603" width="10.375" style="87" customWidth="1"/>
    <col min="14604" max="14605" width="9.375" style="87" customWidth="1"/>
    <col min="14606" max="14848" width="8.625" style="87"/>
    <col min="14849" max="14851" width="4.625" style="87" customWidth="1"/>
    <col min="14852" max="14852" width="25.875" style="87" customWidth="1"/>
    <col min="14853" max="14853" width="10.375" style="87" bestFit="1" customWidth="1"/>
    <col min="14854" max="14855" width="10.375" style="87" customWidth="1"/>
    <col min="14856" max="14858" width="9.375" style="87" customWidth="1"/>
    <col min="14859" max="14859" width="10.375" style="87" customWidth="1"/>
    <col min="14860" max="14861" width="9.375" style="87" customWidth="1"/>
    <col min="14862" max="15104" width="8.625" style="87"/>
    <col min="15105" max="15107" width="4.625" style="87" customWidth="1"/>
    <col min="15108" max="15108" width="25.875" style="87" customWidth="1"/>
    <col min="15109" max="15109" width="10.375" style="87" bestFit="1" customWidth="1"/>
    <col min="15110" max="15111" width="10.375" style="87" customWidth="1"/>
    <col min="15112" max="15114" width="9.375" style="87" customWidth="1"/>
    <col min="15115" max="15115" width="10.375" style="87" customWidth="1"/>
    <col min="15116" max="15117" width="9.375" style="87" customWidth="1"/>
    <col min="15118" max="15360" width="8.625" style="87"/>
    <col min="15361" max="15363" width="4.625" style="87" customWidth="1"/>
    <col min="15364" max="15364" width="25.875" style="87" customWidth="1"/>
    <col min="15365" max="15365" width="10.375" style="87" bestFit="1" customWidth="1"/>
    <col min="15366" max="15367" width="10.375" style="87" customWidth="1"/>
    <col min="15368" max="15370" width="9.375" style="87" customWidth="1"/>
    <col min="15371" max="15371" width="10.375" style="87" customWidth="1"/>
    <col min="15372" max="15373" width="9.375" style="87" customWidth="1"/>
    <col min="15374" max="15616" width="8.625" style="87"/>
    <col min="15617" max="15619" width="4.625" style="87" customWidth="1"/>
    <col min="15620" max="15620" width="25.875" style="87" customWidth="1"/>
    <col min="15621" max="15621" width="10.375" style="87" bestFit="1" customWidth="1"/>
    <col min="15622" max="15623" width="10.375" style="87" customWidth="1"/>
    <col min="15624" max="15626" width="9.375" style="87" customWidth="1"/>
    <col min="15627" max="15627" width="10.375" style="87" customWidth="1"/>
    <col min="15628" max="15629" width="9.375" style="87" customWidth="1"/>
    <col min="15630" max="15872" width="8.625" style="87"/>
    <col min="15873" max="15875" width="4.625" style="87" customWidth="1"/>
    <col min="15876" max="15876" width="25.875" style="87" customWidth="1"/>
    <col min="15877" max="15877" width="10.375" style="87" bestFit="1" customWidth="1"/>
    <col min="15878" max="15879" width="10.375" style="87" customWidth="1"/>
    <col min="15880" max="15882" width="9.375" style="87" customWidth="1"/>
    <col min="15883" max="15883" width="10.375" style="87" customWidth="1"/>
    <col min="15884" max="15885" width="9.375" style="87" customWidth="1"/>
    <col min="15886" max="16128" width="8.625" style="87"/>
    <col min="16129" max="16131" width="4.625" style="87" customWidth="1"/>
    <col min="16132" max="16132" width="25.875" style="87" customWidth="1"/>
    <col min="16133" max="16133" width="10.375" style="87" bestFit="1" customWidth="1"/>
    <col min="16134" max="16135" width="10.375" style="87" customWidth="1"/>
    <col min="16136" max="16138" width="9.375" style="87" customWidth="1"/>
    <col min="16139" max="16139" width="10.375" style="87" customWidth="1"/>
    <col min="16140" max="16141" width="9.375" style="87" customWidth="1"/>
    <col min="16142" max="16384" width="8.625" style="87"/>
  </cols>
  <sheetData>
    <row r="1" spans="1:15" s="2" customFormat="1" ht="12" customHeight="1">
      <c r="A1" s="47"/>
      <c r="B1" s="47"/>
      <c r="C1" s="47"/>
      <c r="D1" s="47"/>
      <c r="E1" s="47"/>
      <c r="F1" s="47"/>
    </row>
    <row r="2" spans="1:15" s="2" customFormat="1" ht="21">
      <c r="A2" s="82" t="s">
        <v>
513</v>
      </c>
      <c r="C2" s="47"/>
      <c r="D2" s="47"/>
      <c r="E2" s="47"/>
      <c r="F2" s="47"/>
    </row>
    <row r="3" spans="1:15" s="2" customFormat="1" ht="10.5" customHeight="1">
      <c r="A3" s="47"/>
      <c r="B3" s="83"/>
      <c r="C3" s="47"/>
      <c r="D3" s="47"/>
      <c r="E3" s="114"/>
      <c r="F3" s="47"/>
    </row>
    <row r="4" spans="1:15" s="2" customFormat="1" ht="15.75" customHeight="1" thickBot="1">
      <c r="A4" s="47"/>
      <c r="B4" s="49"/>
      <c r="C4" s="49"/>
      <c r="D4" s="53"/>
      <c r="E4" s="47"/>
      <c r="F4" s="47"/>
      <c r="K4" s="461" t="s">
        <v>
485</v>
      </c>
      <c r="L4" s="461"/>
      <c r="M4" s="461"/>
    </row>
    <row r="5" spans="1:15" ht="18" customHeight="1">
      <c r="A5" s="84"/>
      <c r="B5" s="85"/>
      <c r="C5" s="85"/>
      <c r="D5" s="86" t="s">
        <v>
294</v>
      </c>
      <c r="E5" s="462" t="s">
        <v>
295</v>
      </c>
      <c r="F5" s="464" t="s">
        <v>
296</v>
      </c>
      <c r="G5" s="465"/>
      <c r="H5" s="465"/>
      <c r="I5" s="465"/>
      <c r="J5" s="465"/>
      <c r="K5" s="465"/>
      <c r="L5" s="465"/>
      <c r="M5" s="466"/>
    </row>
    <row r="6" spans="1:15" ht="22.5" customHeight="1" thickBot="1">
      <c r="A6" s="467" t="s">
        <v>
442</v>
      </c>
      <c r="B6" s="468"/>
      <c r="C6" s="468"/>
      <c r="D6" s="88"/>
      <c r="E6" s="463"/>
      <c r="F6" s="89" t="s">
        <v>
297</v>
      </c>
      <c r="G6" s="90" t="s">
        <v>
298</v>
      </c>
      <c r="H6" s="90" t="s">
        <v>
299</v>
      </c>
      <c r="I6" s="91" t="s">
        <v>
300</v>
      </c>
      <c r="J6" s="91" t="s">
        <v>
301</v>
      </c>
      <c r="K6" s="91" t="s">
        <v>
302</v>
      </c>
      <c r="L6" s="92" t="s">
        <v>
303</v>
      </c>
      <c r="M6" s="93" t="s">
        <v>
304</v>
      </c>
      <c r="N6" s="94"/>
    </row>
    <row r="7" spans="1:15" ht="24.75" customHeight="1">
      <c r="A7" s="153" t="s">
        <v>
443</v>
      </c>
      <c r="B7" s="95"/>
      <c r="C7" s="95"/>
      <c r="D7" s="69"/>
      <c r="E7" s="315">
        <f>
SUM(E8:E12,E20,E28:E29)</f>
        <v>
56785.4</v>
      </c>
      <c r="F7" s="316">
        <f t="shared" ref="F7:M7" si="0">
SUM(F8:F12,F20,F28:F29)</f>
        <v>
30004.5</v>
      </c>
      <c r="G7" s="317">
        <f t="shared" si="0"/>
        <v>
6465.2000000000016</v>
      </c>
      <c r="H7" s="317">
        <f t="shared" si="0"/>
        <v>
1769.8000000000002</v>
      </c>
      <c r="I7" s="317">
        <f t="shared" si="0"/>
        <v>
133.1</v>
      </c>
      <c r="J7" s="317">
        <f t="shared" si="0"/>
        <v>
5588.9</v>
      </c>
      <c r="K7" s="318">
        <f t="shared" si="0"/>
        <v>
12823.899999999998</v>
      </c>
      <c r="L7" s="319">
        <f t="shared" si="0"/>
        <v>
0</v>
      </c>
      <c r="M7" s="320">
        <f t="shared" si="0"/>
        <v>
0</v>
      </c>
      <c r="N7" s="96"/>
    </row>
    <row r="8" spans="1:15" ht="24.75" customHeight="1">
      <c r="A8" s="97" t="s">
        <v>
305</v>
      </c>
      <c r="B8" s="98"/>
      <c r="C8" s="98"/>
      <c r="D8" s="99"/>
      <c r="E8" s="321">
        <f>
SUM(F8:M8)</f>
        <v>
3797.0999999999995</v>
      </c>
      <c r="F8" s="322">
        <v>
3345.8999999999996</v>
      </c>
      <c r="G8" s="323">
        <v>
207.7</v>
      </c>
      <c r="H8" s="323">
        <v>
0</v>
      </c>
      <c r="I8" s="323">
        <v>
0</v>
      </c>
      <c r="J8" s="323">
        <v>
16.600000000000001</v>
      </c>
      <c r="K8" s="324">
        <v>
226.9</v>
      </c>
      <c r="L8" s="323">
        <v>
0</v>
      </c>
      <c r="M8" s="325">
        <v>
0</v>
      </c>
      <c r="N8" s="96"/>
      <c r="O8" s="87" t="s">
        <v>
444</v>
      </c>
    </row>
    <row r="9" spans="1:15" ht="24.75" customHeight="1">
      <c r="A9" s="100" t="s">
        <v>
502</v>
      </c>
      <c r="B9" s="236"/>
      <c r="C9" s="236"/>
      <c r="D9" s="237"/>
      <c r="E9" s="326">
        <f>
SUM(F9:M9)</f>
        <v>
3052.9</v>
      </c>
      <c r="F9" s="327">
        <v>
3052.9</v>
      </c>
      <c r="G9" s="328">
        <v>
0</v>
      </c>
      <c r="H9" s="329">
        <v>
0</v>
      </c>
      <c r="I9" s="330">
        <v>
0</v>
      </c>
      <c r="J9" s="328">
        <v>
0</v>
      </c>
      <c r="K9" s="331">
        <v>
0</v>
      </c>
      <c r="L9" s="328">
        <v>
0</v>
      </c>
      <c r="M9" s="332">
        <v>
0</v>
      </c>
      <c r="N9" s="96"/>
    </row>
    <row r="10" spans="1:15" ht="24.75" customHeight="1">
      <c r="A10" s="100" t="s">
        <v>
514</v>
      </c>
      <c r="B10" s="101"/>
      <c r="C10" s="101"/>
      <c r="D10" s="102"/>
      <c r="E10" s="333">
        <f>
SUM(F10:M10)</f>
        <v>
994.80000000000007</v>
      </c>
      <c r="F10" s="334">
        <v>
175</v>
      </c>
      <c r="G10" s="335">
        <v>
0</v>
      </c>
      <c r="H10" s="335">
        <v>
0</v>
      </c>
      <c r="I10" s="335">
        <v>
0</v>
      </c>
      <c r="J10" s="335">
        <v>
151.1</v>
      </c>
      <c r="K10" s="336">
        <v>
668.7</v>
      </c>
      <c r="L10" s="335">
        <v>
0</v>
      </c>
      <c r="M10" s="337">
        <v>
0</v>
      </c>
      <c r="N10" s="96"/>
      <c r="O10" s="87" t="s">
        <v>
306</v>
      </c>
    </row>
    <row r="11" spans="1:15" ht="24.75" customHeight="1">
      <c r="A11" s="100" t="s">
        <v>
515</v>
      </c>
      <c r="B11" s="101"/>
      <c r="C11" s="101"/>
      <c r="D11" s="102"/>
      <c r="E11" s="333">
        <f>
SUM(F11:M11)</f>
        <v>
2589.6999999999998</v>
      </c>
      <c r="F11" s="334">
        <v>
2589.6999999999998</v>
      </c>
      <c r="G11" s="336">
        <v>
0</v>
      </c>
      <c r="H11" s="336">
        <v>
0</v>
      </c>
      <c r="I11" s="336">
        <v>
0</v>
      </c>
      <c r="J11" s="336">
        <v>
0</v>
      </c>
      <c r="K11" s="336">
        <v>
0</v>
      </c>
      <c r="L11" s="336">
        <v>
0</v>
      </c>
      <c r="M11" s="338">
        <v>
0</v>
      </c>
      <c r="N11" s="96"/>
      <c r="O11" s="87" t="s">
        <v>
307</v>
      </c>
    </row>
    <row r="12" spans="1:15" ht="24.75" customHeight="1">
      <c r="A12" s="100" t="s">
        <v>
516</v>
      </c>
      <c r="B12" s="101"/>
      <c r="C12" s="101"/>
      <c r="D12" s="102"/>
      <c r="E12" s="339">
        <f>
SUM(E13,E16:E19)</f>
        <v>
28834.3</v>
      </c>
      <c r="F12" s="339">
        <v>
18479.7</v>
      </c>
      <c r="G12" s="336">
        <f t="shared" ref="G12:K12" si="1">
SUM(G13,G16:G19)</f>
        <v>
727.69999999999993</v>
      </c>
      <c r="H12" s="336">
        <f t="shared" si="1"/>
        <v>
81.199999999999989</v>
      </c>
      <c r="I12" s="336">
        <f t="shared" si="1"/>
        <v>
24.7</v>
      </c>
      <c r="J12" s="336">
        <f t="shared" si="1"/>
        <v>
1229.4000000000001</v>
      </c>
      <c r="K12" s="340">
        <f t="shared" si="1"/>
        <v>
8291.5999999999967</v>
      </c>
      <c r="L12" s="336">
        <f>
SUM(L13,L16:L19)</f>
        <v>
0</v>
      </c>
      <c r="M12" s="341">
        <f>
SUM(M13,M16:M19)</f>
        <v>
0</v>
      </c>
      <c r="N12" s="96"/>
      <c r="O12" s="87" t="s">
        <v>
445</v>
      </c>
    </row>
    <row r="13" spans="1:15" ht="24.75" customHeight="1">
      <c r="A13" s="103" t="s">
        <v>
308</v>
      </c>
      <c r="B13" s="104"/>
      <c r="C13" s="104"/>
      <c r="D13" s="102"/>
      <c r="E13" s="333">
        <f>
SUM(F13:M13)</f>
        <v>
15707.099999999999</v>
      </c>
      <c r="F13" s="339">
        <f t="shared" ref="F13:M13" si="2">
SUM(F14:F15)</f>
        <v>
6422.2</v>
      </c>
      <c r="G13" s="336">
        <f t="shared" si="2"/>
        <v>
378.4</v>
      </c>
      <c r="H13" s="336">
        <f t="shared" si="2"/>
        <v>
31.6</v>
      </c>
      <c r="I13" s="336">
        <f t="shared" si="2"/>
        <v>
24.7</v>
      </c>
      <c r="J13" s="336">
        <f t="shared" si="2"/>
        <v>
888.80000000000007</v>
      </c>
      <c r="K13" s="342">
        <f t="shared" si="2"/>
        <v>
7961.3999999999978</v>
      </c>
      <c r="L13" s="336">
        <f t="shared" si="2"/>
        <v>
0</v>
      </c>
      <c r="M13" s="341">
        <f t="shared" si="2"/>
        <v>
0</v>
      </c>
      <c r="N13" s="96"/>
      <c r="O13" s="87" t="s">
        <v>
446</v>
      </c>
    </row>
    <row r="14" spans="1:15" ht="24.75" customHeight="1">
      <c r="A14" s="105" t="s">
        <v>
309</v>
      </c>
      <c r="B14" s="104"/>
      <c r="C14" s="104"/>
      <c r="D14" s="102"/>
      <c r="E14" s="333">
        <f t="shared" ref="E14:E29" si="3">
SUM(F14:M14)</f>
        <v>
15707.099999999999</v>
      </c>
      <c r="F14" s="334">
        <v>
6422.2</v>
      </c>
      <c r="G14" s="335">
        <v>
378.4</v>
      </c>
      <c r="H14" s="335">
        <v>
31.6</v>
      </c>
      <c r="I14" s="335">
        <v>
24.7</v>
      </c>
      <c r="J14" s="335">
        <v>
888.80000000000007</v>
      </c>
      <c r="K14" s="343">
        <v>
7961.3999999999978</v>
      </c>
      <c r="L14" s="335">
        <v>
0</v>
      </c>
      <c r="M14" s="337">
        <v>
0</v>
      </c>
      <c r="N14" s="96"/>
      <c r="O14" s="87" t="s">
        <v>
447</v>
      </c>
    </row>
    <row r="15" spans="1:15" ht="24.75" customHeight="1">
      <c r="A15" s="105" t="s">
        <v>
310</v>
      </c>
      <c r="B15" s="104"/>
      <c r="C15" s="104"/>
      <c r="D15" s="102"/>
      <c r="E15" s="333">
        <f t="shared" si="3"/>
        <v>
0</v>
      </c>
      <c r="F15" s="334">
        <v>
0</v>
      </c>
      <c r="G15" s="335">
        <v>
0</v>
      </c>
      <c r="H15" s="335">
        <v>
0</v>
      </c>
      <c r="I15" s="335">
        <v>
0</v>
      </c>
      <c r="J15" s="335">
        <v>
0</v>
      </c>
      <c r="K15" s="335">
        <v>
0</v>
      </c>
      <c r="L15" s="335">
        <v>
0</v>
      </c>
      <c r="M15" s="337">
        <v>
0</v>
      </c>
      <c r="N15" s="96"/>
      <c r="O15" s="87" t="s">
        <v>
448</v>
      </c>
    </row>
    <row r="16" spans="1:15" ht="24.75" customHeight="1">
      <c r="A16" s="103" t="s">
        <v>
311</v>
      </c>
      <c r="B16" s="104"/>
      <c r="C16" s="104"/>
      <c r="D16" s="102"/>
      <c r="E16" s="333">
        <f t="shared" si="3"/>
        <v>
668</v>
      </c>
      <c r="F16" s="334">
        <v>
0</v>
      </c>
      <c r="G16" s="335">
        <v>
138.89999999999998</v>
      </c>
      <c r="H16" s="335">
        <v>
0</v>
      </c>
      <c r="I16" s="335">
        <v>
0</v>
      </c>
      <c r="J16" s="335">
        <v>
313.69999999999993</v>
      </c>
      <c r="K16" s="343">
        <v>
215.40000000000003</v>
      </c>
      <c r="L16" s="335">
        <v>
0</v>
      </c>
      <c r="M16" s="337">
        <v>
0</v>
      </c>
      <c r="N16" s="96"/>
      <c r="O16" s="87" t="s">
        <v>
449</v>
      </c>
    </row>
    <row r="17" spans="1:15" ht="24.75" customHeight="1">
      <c r="A17" s="103" t="s">
        <v>
312</v>
      </c>
      <c r="B17" s="104"/>
      <c r="C17" s="104"/>
      <c r="D17" s="102"/>
      <c r="E17" s="333">
        <f t="shared" si="3"/>
        <v>
10642.9</v>
      </c>
      <c r="F17" s="334">
        <v>
10418.5</v>
      </c>
      <c r="G17" s="335">
        <v>
210.4</v>
      </c>
      <c r="H17" s="335">
        <v>
0</v>
      </c>
      <c r="I17" s="335">
        <v>
0</v>
      </c>
      <c r="J17" s="335">
        <v>
0</v>
      </c>
      <c r="K17" s="335">
        <v>
14</v>
      </c>
      <c r="L17" s="335">
        <v>
0</v>
      </c>
      <c r="M17" s="337">
        <v>
0</v>
      </c>
      <c r="N17" s="96"/>
      <c r="O17" s="87" t="s">
        <v>
450</v>
      </c>
    </row>
    <row r="18" spans="1:15" ht="24.75" customHeight="1">
      <c r="A18" s="103" t="s">
        <v>
313</v>
      </c>
      <c r="B18" s="104"/>
      <c r="C18" s="104"/>
      <c r="D18" s="102"/>
      <c r="E18" s="333">
        <f t="shared" si="3"/>
        <v>
1688.6</v>
      </c>
      <c r="F18" s="334">
        <v>
1639</v>
      </c>
      <c r="G18" s="335">
        <v>
0</v>
      </c>
      <c r="H18" s="335">
        <v>
49.599999999999994</v>
      </c>
      <c r="I18" s="335">
        <v>
0</v>
      </c>
      <c r="J18" s="335">
        <v>
0</v>
      </c>
      <c r="K18" s="335">
        <v>
0</v>
      </c>
      <c r="L18" s="335">
        <v>
0</v>
      </c>
      <c r="M18" s="337">
        <v>
0</v>
      </c>
      <c r="N18" s="96"/>
      <c r="O18" s="87" t="s">
        <v>
451</v>
      </c>
    </row>
    <row r="19" spans="1:15" ht="24.75" customHeight="1">
      <c r="A19" s="103" t="s">
        <v>
314</v>
      </c>
      <c r="B19" s="104"/>
      <c r="C19" s="104"/>
      <c r="D19" s="102"/>
      <c r="E19" s="333">
        <f t="shared" si="3"/>
        <v>
127.69999999999999</v>
      </c>
      <c r="F19" s="334">
        <v>
0</v>
      </c>
      <c r="G19" s="335">
        <v>
0</v>
      </c>
      <c r="H19" s="335">
        <v>
0</v>
      </c>
      <c r="I19" s="335">
        <v>
0</v>
      </c>
      <c r="J19" s="335">
        <v>
26.9</v>
      </c>
      <c r="K19" s="343">
        <v>
100.8</v>
      </c>
      <c r="L19" s="335">
        <v>
0</v>
      </c>
      <c r="M19" s="337">
        <v>
0</v>
      </c>
      <c r="N19" s="106"/>
      <c r="O19" s="87" t="s">
        <v>
452</v>
      </c>
    </row>
    <row r="20" spans="1:15" ht="24.75" customHeight="1">
      <c r="A20" s="100" t="s">
        <v>
517</v>
      </c>
      <c r="B20" s="101"/>
      <c r="C20" s="101"/>
      <c r="D20" s="102"/>
      <c r="E20" s="333">
        <f>
SUM(E21:E27)</f>
        <v>
15017.4</v>
      </c>
      <c r="F20" s="344">
        <f t="shared" ref="F20:M20" si="4">
SUM(F21:F27)</f>
        <v>
0</v>
      </c>
      <c r="G20" s="330">
        <f t="shared" si="4"/>
        <v>
5499.0000000000018</v>
      </c>
      <c r="H20" s="330">
        <f t="shared" si="4"/>
        <v>
1688.6000000000001</v>
      </c>
      <c r="I20" s="330">
        <f t="shared" si="4"/>
        <v>
108.4</v>
      </c>
      <c r="J20" s="330">
        <f t="shared" si="4"/>
        <v>
4084.6999999999994</v>
      </c>
      <c r="K20" s="345">
        <f t="shared" si="4"/>
        <v>
3636.7</v>
      </c>
      <c r="L20" s="330">
        <f t="shared" si="4"/>
        <v>
0</v>
      </c>
      <c r="M20" s="346">
        <f t="shared" si="4"/>
        <v>
0</v>
      </c>
      <c r="N20" s="96"/>
      <c r="O20" s="87" t="s">
        <v>
453</v>
      </c>
    </row>
    <row r="21" spans="1:15" ht="24.75" customHeight="1">
      <c r="A21" s="103" t="s">
        <v>
454</v>
      </c>
      <c r="B21" s="104"/>
      <c r="C21" s="104"/>
      <c r="D21" s="102"/>
      <c r="E21" s="333">
        <f t="shared" si="3"/>
        <v>
3432.5</v>
      </c>
      <c r="F21" s="334">
        <v>
0</v>
      </c>
      <c r="G21" s="336">
        <v>
0</v>
      </c>
      <c r="H21" s="336">
        <v>
256.39999999999998</v>
      </c>
      <c r="I21" s="336">
        <v>
0</v>
      </c>
      <c r="J21" s="336">
        <v>
2281.7999999999997</v>
      </c>
      <c r="K21" s="342">
        <v>
894.3</v>
      </c>
      <c r="L21" s="336">
        <v>
0</v>
      </c>
      <c r="M21" s="338">
        <v>
0</v>
      </c>
      <c r="N21" s="96"/>
      <c r="O21" s="87" t="s">
        <v>
455</v>
      </c>
    </row>
    <row r="22" spans="1:15" ht="24.75" customHeight="1">
      <c r="A22" s="103" t="s">
        <v>
315</v>
      </c>
      <c r="B22" s="104"/>
      <c r="C22" s="104"/>
      <c r="D22" s="102"/>
      <c r="E22" s="333">
        <f t="shared" si="3"/>
        <v>
773.40000000000009</v>
      </c>
      <c r="F22" s="334">
        <v>
0</v>
      </c>
      <c r="G22" s="335">
        <v>
677.2</v>
      </c>
      <c r="H22" s="335">
        <v>
0</v>
      </c>
      <c r="I22" s="335">
        <v>
0</v>
      </c>
      <c r="J22" s="335">
        <v>
10</v>
      </c>
      <c r="K22" s="343">
        <v>
86.199999999999989</v>
      </c>
      <c r="L22" s="335">
        <v>
0</v>
      </c>
      <c r="M22" s="337">
        <v>
0</v>
      </c>
      <c r="N22" s="96"/>
      <c r="O22" s="87" t="s">
        <v>
456</v>
      </c>
    </row>
    <row r="23" spans="1:15" ht="24.75" customHeight="1">
      <c r="A23" s="103" t="s">
        <v>
316</v>
      </c>
      <c r="B23" s="104"/>
      <c r="C23" s="104"/>
      <c r="D23" s="102"/>
      <c r="E23" s="333">
        <f t="shared" si="3"/>
        <v>
405.20000000000005</v>
      </c>
      <c r="F23" s="334">
        <v>
0</v>
      </c>
      <c r="G23" s="335">
        <v>
16.7</v>
      </c>
      <c r="H23" s="335">
        <v>
336.1</v>
      </c>
      <c r="I23" s="335">
        <v>
35.299999999999997</v>
      </c>
      <c r="J23" s="335">
        <v>
16.100000000000001</v>
      </c>
      <c r="K23" s="343">
        <v>
1</v>
      </c>
      <c r="L23" s="335">
        <v>
0</v>
      </c>
      <c r="M23" s="337">
        <v>
0</v>
      </c>
      <c r="N23" s="96"/>
      <c r="O23" s="87" t="s">
        <v>
457</v>
      </c>
    </row>
    <row r="24" spans="1:15" ht="24.75" customHeight="1">
      <c r="A24" s="103" t="s">
        <v>
317</v>
      </c>
      <c r="B24" s="104"/>
      <c r="C24" s="104"/>
      <c r="D24" s="102"/>
      <c r="E24" s="333">
        <f t="shared" si="3"/>
        <v>
3738.0999999999995</v>
      </c>
      <c r="F24" s="334">
        <v>
0</v>
      </c>
      <c r="G24" s="335">
        <v>
630.5</v>
      </c>
      <c r="H24" s="335">
        <v>
346.7</v>
      </c>
      <c r="I24" s="335">
        <v>
0</v>
      </c>
      <c r="J24" s="335">
        <v>
872.99999999999989</v>
      </c>
      <c r="K24" s="347">
        <v>
1887.8999999999996</v>
      </c>
      <c r="L24" s="335">
        <v>
0</v>
      </c>
      <c r="M24" s="337">
        <v>
0</v>
      </c>
      <c r="N24" s="96"/>
      <c r="O24" s="87" t="s">
        <v>
458</v>
      </c>
    </row>
    <row r="25" spans="1:15" ht="24.75" customHeight="1">
      <c r="A25" s="103" t="s">
        <v>
459</v>
      </c>
      <c r="B25" s="104"/>
      <c r="C25" s="104"/>
      <c r="D25" s="102"/>
      <c r="E25" s="333">
        <f t="shared" si="3"/>
        <v>
4437.3000000000011</v>
      </c>
      <c r="F25" s="334">
        <v>
0</v>
      </c>
      <c r="G25" s="335">
        <v>
3454.5000000000009</v>
      </c>
      <c r="H25" s="335">
        <v>
690</v>
      </c>
      <c r="I25" s="335">
        <v>
73.100000000000009</v>
      </c>
      <c r="J25" s="335">
        <v>
89.7</v>
      </c>
      <c r="K25" s="343">
        <v>
130</v>
      </c>
      <c r="L25" s="335">
        <v>
0</v>
      </c>
      <c r="M25" s="337">
        <v>
0</v>
      </c>
      <c r="N25" s="96"/>
      <c r="O25" s="87" t="s">
        <v>
460</v>
      </c>
    </row>
    <row r="26" spans="1:15" ht="24.75" customHeight="1">
      <c r="A26" s="103" t="s">
        <v>
498</v>
      </c>
      <c r="B26" s="104"/>
      <c r="C26" s="104"/>
      <c r="D26" s="102"/>
      <c r="E26" s="333">
        <f t="shared" si="3"/>
        <v>
2038.3</v>
      </c>
      <c r="F26" s="334">
        <v>
0</v>
      </c>
      <c r="G26" s="335">
        <v>
527.5</v>
      </c>
      <c r="H26" s="335">
        <v>
59.4</v>
      </c>
      <c r="I26" s="335">
        <v>
0</v>
      </c>
      <c r="J26" s="335">
        <v>
814.09999999999991</v>
      </c>
      <c r="K26" s="343">
        <v>
637.29999999999995</v>
      </c>
      <c r="L26" s="335">
        <v>
0</v>
      </c>
      <c r="M26" s="337">
        <v>
0</v>
      </c>
      <c r="N26" s="96"/>
    </row>
    <row r="27" spans="1:15" ht="24.75" customHeight="1">
      <c r="A27" s="103" t="s">
        <v>
503</v>
      </c>
      <c r="B27" s="104"/>
      <c r="C27" s="104"/>
      <c r="D27" s="102"/>
      <c r="E27" s="333">
        <f t="shared" si="3"/>
        <v>
192.6</v>
      </c>
      <c r="F27" s="336">
        <v>
0</v>
      </c>
      <c r="G27" s="335">
        <v>
192.6</v>
      </c>
      <c r="H27" s="336">
        <v>
0</v>
      </c>
      <c r="I27" s="336">
        <v>
0</v>
      </c>
      <c r="J27" s="336">
        <v>
0</v>
      </c>
      <c r="K27" s="336">
        <v>
0</v>
      </c>
      <c r="L27" s="335">
        <v>
0</v>
      </c>
      <c r="M27" s="337">
        <v>
0</v>
      </c>
      <c r="N27" s="96"/>
    </row>
    <row r="28" spans="1:15" ht="24.75" customHeight="1">
      <c r="A28" s="100" t="s">
        <v>
518</v>
      </c>
      <c r="B28" s="101"/>
      <c r="C28" s="101"/>
      <c r="D28" s="102"/>
      <c r="E28" s="333">
        <f t="shared" si="3"/>
        <v>
2392.1000000000004</v>
      </c>
      <c r="F28" s="334">
        <v>
2361.3000000000002</v>
      </c>
      <c r="G28" s="335">
        <v>
30.8</v>
      </c>
      <c r="H28" s="335">
        <v>
0</v>
      </c>
      <c r="I28" s="335">
        <v>
0</v>
      </c>
      <c r="J28" s="335">
        <v>
0</v>
      </c>
      <c r="K28" s="347">
        <v>
0</v>
      </c>
      <c r="L28" s="335">
        <v>
0</v>
      </c>
      <c r="M28" s="337">
        <v>
0</v>
      </c>
      <c r="N28" s="96"/>
      <c r="O28" s="87" t="s">
        <v>
461</v>
      </c>
    </row>
    <row r="29" spans="1:15" ht="24.75" customHeight="1">
      <c r="A29" s="107" t="s">
        <v>
519</v>
      </c>
      <c r="B29" s="108"/>
      <c r="C29" s="108"/>
      <c r="D29" s="109"/>
      <c r="E29" s="348">
        <f t="shared" si="3"/>
        <v>
107.1</v>
      </c>
      <c r="F29" s="349">
        <v>
0</v>
      </c>
      <c r="G29" s="350">
        <v>
0</v>
      </c>
      <c r="H29" s="350">
        <v>
0</v>
      </c>
      <c r="I29" s="350">
        <v>
0</v>
      </c>
      <c r="J29" s="350">
        <v>
107.1</v>
      </c>
      <c r="K29" s="351">
        <v>
0</v>
      </c>
      <c r="L29" s="350">
        <v>
0</v>
      </c>
      <c r="M29" s="352">
        <v>
0</v>
      </c>
      <c r="N29" s="110"/>
      <c r="O29" s="87" t="s">
        <v>
462</v>
      </c>
    </row>
    <row r="30" spans="1:15" ht="24.75" customHeight="1">
      <c r="A30" s="153" t="s">
        <v>
463</v>
      </c>
      <c r="B30" s="95"/>
      <c r="C30" s="95"/>
      <c r="D30" s="69"/>
      <c r="E30" s="315">
        <f t="shared" ref="E30:M30" si="5">
SUM(E31:E35,E41)</f>
        <v>
16958.7</v>
      </c>
      <c r="F30" s="316">
        <f>
SUM(F31:F35,F41)</f>
        <v>
6954.1</v>
      </c>
      <c r="G30" s="317">
        <f t="shared" si="5"/>
        <v>
9139.6999999999989</v>
      </c>
      <c r="H30" s="353">
        <f t="shared" si="5"/>
        <v>
0</v>
      </c>
      <c r="I30" s="317">
        <f t="shared" si="5"/>
        <v>
0</v>
      </c>
      <c r="J30" s="317">
        <f t="shared" si="5"/>
        <v>
375.4</v>
      </c>
      <c r="K30" s="318">
        <f t="shared" si="5"/>
        <v>
489.5</v>
      </c>
      <c r="L30" s="317">
        <f t="shared" si="5"/>
        <v>
0</v>
      </c>
      <c r="M30" s="320">
        <f t="shared" si="5"/>
        <v>
0</v>
      </c>
      <c r="N30" s="110"/>
    </row>
    <row r="31" spans="1:15" ht="24.75" customHeight="1">
      <c r="A31" s="97" t="s">
        <v>
318</v>
      </c>
      <c r="B31" s="98"/>
      <c r="C31" s="98"/>
      <c r="D31" s="99"/>
      <c r="E31" s="321">
        <f>
SUM(F31:M31)</f>
        <v>
150</v>
      </c>
      <c r="F31" s="322">
        <v>
0</v>
      </c>
      <c r="G31" s="323">
        <v>
150</v>
      </c>
      <c r="H31" s="323">
        <v>
0</v>
      </c>
      <c r="I31" s="323">
        <v>
0</v>
      </c>
      <c r="J31" s="323">
        <v>
0</v>
      </c>
      <c r="K31" s="324">
        <v>
0</v>
      </c>
      <c r="L31" s="323">
        <v>
0</v>
      </c>
      <c r="M31" s="325">
        <v>
0</v>
      </c>
      <c r="N31" s="110"/>
    </row>
    <row r="32" spans="1:15" ht="24.75" customHeight="1">
      <c r="A32" s="100" t="s">
        <v>
319</v>
      </c>
      <c r="B32" s="101"/>
      <c r="C32" s="101"/>
      <c r="D32" s="102"/>
      <c r="E32" s="333">
        <f>
SUM(F32:M32)</f>
        <v>
69.099999999999994</v>
      </c>
      <c r="F32" s="334">
        <v>
69.099999999999994</v>
      </c>
      <c r="G32" s="335">
        <v>
0</v>
      </c>
      <c r="H32" s="335">
        <v>
0</v>
      </c>
      <c r="I32" s="335">
        <v>
0</v>
      </c>
      <c r="J32" s="335">
        <v>
0</v>
      </c>
      <c r="K32" s="343">
        <v>
0</v>
      </c>
      <c r="L32" s="335">
        <v>
0</v>
      </c>
      <c r="M32" s="337">
        <v>
0</v>
      </c>
      <c r="N32" s="110"/>
    </row>
    <row r="33" spans="1:14" ht="24.75" customHeight="1">
      <c r="A33" s="100" t="s">
        <v>
320</v>
      </c>
      <c r="B33" s="101"/>
      <c r="C33" s="101"/>
      <c r="D33" s="102"/>
      <c r="E33" s="333">
        <f>
SUM(F33:M33)</f>
        <v>
1522.8000000000002</v>
      </c>
      <c r="F33" s="334">
        <v>
329.6</v>
      </c>
      <c r="G33" s="335">
        <v>
1193.2</v>
      </c>
      <c r="H33" s="335">
        <v>
0</v>
      </c>
      <c r="I33" s="335">
        <v>
0</v>
      </c>
      <c r="J33" s="335">
        <v>
0</v>
      </c>
      <c r="K33" s="343">
        <v>
0</v>
      </c>
      <c r="L33" s="335">
        <v>
0</v>
      </c>
      <c r="M33" s="337">
        <v>
0</v>
      </c>
      <c r="N33" s="110"/>
    </row>
    <row r="34" spans="1:14" ht="24.75" customHeight="1">
      <c r="A34" s="100" t="s">
        <v>
464</v>
      </c>
      <c r="B34" s="101"/>
      <c r="C34" s="101"/>
      <c r="D34" s="102"/>
      <c r="E34" s="333">
        <f>
SUM(F34:M34)</f>
        <v>
142</v>
      </c>
      <c r="F34" s="334">
        <v>
0</v>
      </c>
      <c r="G34" s="335">
        <v>
0</v>
      </c>
      <c r="H34" s="335">
        <v>
0</v>
      </c>
      <c r="I34" s="335">
        <v>
0</v>
      </c>
      <c r="J34" s="335">
        <v>
142</v>
      </c>
      <c r="K34" s="343">
        <v>
0</v>
      </c>
      <c r="L34" s="335">
        <v>
0</v>
      </c>
      <c r="M34" s="337">
        <v>
0</v>
      </c>
      <c r="N34" s="110"/>
    </row>
    <row r="35" spans="1:14" ht="24.75" customHeight="1">
      <c r="A35" s="100" t="s">
        <v>
465</v>
      </c>
      <c r="B35" s="101"/>
      <c r="C35" s="101"/>
      <c r="D35" s="102"/>
      <c r="E35" s="333">
        <f>
SUM(E36:E40)</f>
        <v>
15074.8</v>
      </c>
      <c r="F35" s="334">
        <f t="shared" ref="F35:M35" si="6">
SUM(F36:F40)</f>
        <v>
6555.4000000000005</v>
      </c>
      <c r="G35" s="336">
        <f t="shared" si="6"/>
        <v>
7796.4999999999991</v>
      </c>
      <c r="H35" s="336">
        <v>
0</v>
      </c>
      <c r="I35" s="336">
        <v>
0</v>
      </c>
      <c r="J35" s="336">
        <f t="shared" si="6"/>
        <v>
233.39999999999998</v>
      </c>
      <c r="K35" s="342">
        <f t="shared" si="6"/>
        <v>
489.5</v>
      </c>
      <c r="L35" s="336">
        <f t="shared" si="6"/>
        <v>
0</v>
      </c>
      <c r="M35" s="341">
        <f t="shared" si="6"/>
        <v>
0</v>
      </c>
      <c r="N35" s="110"/>
    </row>
    <row r="36" spans="1:14" ht="24.75" customHeight="1">
      <c r="A36" s="103" t="s">
        <v>
321</v>
      </c>
      <c r="B36" s="104"/>
      <c r="C36" s="104"/>
      <c r="D36" s="102"/>
      <c r="E36" s="333">
        <f t="shared" ref="E36:E45" si="7">
SUM(F36:M36)</f>
        <v>
11971.999999999998</v>
      </c>
      <c r="F36" s="334">
        <v>
4757.7</v>
      </c>
      <c r="G36" s="335">
        <v>
6510.0999999999995</v>
      </c>
      <c r="H36" s="335">
        <v>
0</v>
      </c>
      <c r="I36" s="335">
        <v>
0</v>
      </c>
      <c r="J36" s="335">
        <v>
233.39999999999998</v>
      </c>
      <c r="K36" s="343">
        <v>
470.8</v>
      </c>
      <c r="L36" s="335">
        <v>
0</v>
      </c>
      <c r="M36" s="337">
        <v>
0</v>
      </c>
      <c r="N36" s="110"/>
    </row>
    <row r="37" spans="1:14" ht="24.75" customHeight="1">
      <c r="A37" s="103" t="s">
        <v>
322</v>
      </c>
      <c r="B37" s="104"/>
      <c r="C37" s="104"/>
      <c r="D37" s="102"/>
      <c r="E37" s="333">
        <f t="shared" si="7"/>
        <v>
57.099999999999994</v>
      </c>
      <c r="F37" s="334">
        <v>
57.099999999999994</v>
      </c>
      <c r="G37" s="335"/>
      <c r="H37" s="335">
        <v>
0</v>
      </c>
      <c r="I37" s="335">
        <v>
0</v>
      </c>
      <c r="J37" s="335">
        <v>
0</v>
      </c>
      <c r="K37" s="343">
        <v>
0</v>
      </c>
      <c r="L37" s="335">
        <v>
0</v>
      </c>
      <c r="M37" s="337">
        <v>
0</v>
      </c>
      <c r="N37" s="110"/>
    </row>
    <row r="38" spans="1:14" ht="24.75" customHeight="1">
      <c r="A38" s="103" t="s">
        <v>
323</v>
      </c>
      <c r="B38" s="104"/>
      <c r="C38" s="104"/>
      <c r="D38" s="102"/>
      <c r="E38" s="333">
        <f t="shared" si="7"/>
        <v>
2963.9</v>
      </c>
      <c r="F38" s="334">
        <v>
1719.8000000000002</v>
      </c>
      <c r="G38" s="335">
        <v>
1244.0999999999999</v>
      </c>
      <c r="H38" s="335">
        <v>
0</v>
      </c>
      <c r="I38" s="335">
        <v>
0</v>
      </c>
      <c r="J38" s="335">
        <v>
0</v>
      </c>
      <c r="K38" s="343">
        <v>
0</v>
      </c>
      <c r="L38" s="335">
        <v>
0</v>
      </c>
      <c r="M38" s="337">
        <v>
0</v>
      </c>
      <c r="N38" s="110"/>
    </row>
    <row r="39" spans="1:14" ht="24.75" customHeight="1">
      <c r="A39" s="103" t="s">
        <v>
324</v>
      </c>
      <c r="B39" s="104"/>
      <c r="C39" s="104"/>
      <c r="D39" s="102"/>
      <c r="E39" s="333">
        <f t="shared" si="7"/>
        <v>
63.099999999999994</v>
      </c>
      <c r="F39" s="334">
        <v>
20.8</v>
      </c>
      <c r="G39" s="335">
        <v>
42.3</v>
      </c>
      <c r="H39" s="335">
        <v>
0</v>
      </c>
      <c r="I39" s="335">
        <v>
0</v>
      </c>
      <c r="J39" s="335">
        <v>
0</v>
      </c>
      <c r="K39" s="347">
        <v>
0</v>
      </c>
      <c r="L39" s="335">
        <v>
0</v>
      </c>
      <c r="M39" s="337">
        <v>
0</v>
      </c>
      <c r="N39" s="110"/>
    </row>
    <row r="40" spans="1:14" ht="24.75" customHeight="1">
      <c r="A40" s="103" t="s">
        <v>
504</v>
      </c>
      <c r="B40" s="238"/>
      <c r="C40" s="238"/>
      <c r="D40" s="239"/>
      <c r="E40" s="333">
        <f t="shared" si="7"/>
        <v>
18.7</v>
      </c>
      <c r="F40" s="336">
        <v>
0</v>
      </c>
      <c r="G40" s="336">
        <v>
0</v>
      </c>
      <c r="H40" s="336">
        <v>
0</v>
      </c>
      <c r="I40" s="336">
        <v>
0</v>
      </c>
      <c r="J40" s="336">
        <v>
0</v>
      </c>
      <c r="K40" s="336">
        <v>
18.7</v>
      </c>
      <c r="L40" s="336">
        <v>
0</v>
      </c>
      <c r="M40" s="337">
        <v>
0</v>
      </c>
      <c r="N40" s="110"/>
    </row>
    <row r="41" spans="1:14" ht="24.75" customHeight="1">
      <c r="A41" s="107" t="s">
        <v>
325</v>
      </c>
      <c r="B41" s="108"/>
      <c r="C41" s="108"/>
      <c r="D41" s="109"/>
      <c r="E41" s="348">
        <v>
0</v>
      </c>
      <c r="F41" s="349">
        <v>
0</v>
      </c>
      <c r="G41" s="350">
        <v>
0</v>
      </c>
      <c r="H41" s="350">
        <v>
0</v>
      </c>
      <c r="I41" s="350">
        <v>
0</v>
      </c>
      <c r="J41" s="350">
        <v>
0</v>
      </c>
      <c r="K41" s="354">
        <v>
0</v>
      </c>
      <c r="L41" s="350">
        <v>
0</v>
      </c>
      <c r="M41" s="352">
        <v>
0</v>
      </c>
      <c r="N41" s="110"/>
    </row>
    <row r="42" spans="1:14" ht="24.75" customHeight="1">
      <c r="A42" s="154" t="s">
        <v>
466</v>
      </c>
      <c r="B42" s="155"/>
      <c r="C42" s="155"/>
      <c r="D42" s="111"/>
      <c r="E42" s="355">
        <v>
0</v>
      </c>
      <c r="F42" s="356">
        <v>
0</v>
      </c>
      <c r="G42" s="357">
        <v>
0</v>
      </c>
      <c r="H42" s="357">
        <v>
0</v>
      </c>
      <c r="I42" s="357">
        <v>
0</v>
      </c>
      <c r="J42" s="357">
        <v>
0</v>
      </c>
      <c r="K42" s="358">
        <v>
0</v>
      </c>
      <c r="L42" s="357">
        <v>
0</v>
      </c>
      <c r="M42" s="359">
        <v>
0</v>
      </c>
      <c r="N42" s="110"/>
    </row>
    <row r="43" spans="1:14" ht="24.75" customHeight="1">
      <c r="A43" s="154" t="s">
        <v>
467</v>
      </c>
      <c r="B43" s="155"/>
      <c r="C43" s="155"/>
      <c r="D43" s="111"/>
      <c r="E43" s="355">
        <f t="shared" si="7"/>
        <v>
27993.392999999993</v>
      </c>
      <c r="F43" s="356">
        <v>
21899.124999999993</v>
      </c>
      <c r="G43" s="357">
        <v>
6094.268</v>
      </c>
      <c r="H43" s="357">
        <v>
0</v>
      </c>
      <c r="I43" s="357">
        <v>
0</v>
      </c>
      <c r="J43" s="357">
        <v>
0</v>
      </c>
      <c r="K43" s="360">
        <v>
0</v>
      </c>
      <c r="L43" s="357">
        <v>
0</v>
      </c>
      <c r="M43" s="359">
        <v>
0</v>
      </c>
      <c r="N43" s="110"/>
    </row>
    <row r="44" spans="1:14" ht="24.75" customHeight="1">
      <c r="A44" s="154" t="s">
        <v>
468</v>
      </c>
      <c r="B44" s="155"/>
      <c r="C44" s="155"/>
      <c r="D44" s="111"/>
      <c r="E44" s="355">
        <v>
0</v>
      </c>
      <c r="F44" s="356">
        <v>
0</v>
      </c>
      <c r="G44" s="357">
        <v>
0</v>
      </c>
      <c r="H44" s="357">
        <v>
0</v>
      </c>
      <c r="I44" s="357">
        <v>
0</v>
      </c>
      <c r="J44" s="357">
        <v>
0</v>
      </c>
      <c r="K44" s="360">
        <v>
0</v>
      </c>
      <c r="L44" s="357">
        <v>
0</v>
      </c>
      <c r="M44" s="359">
        <v>
0</v>
      </c>
      <c r="N44" s="110"/>
    </row>
    <row r="45" spans="1:14" ht="24.75" customHeight="1">
      <c r="A45" s="154" t="s">
        <v>
469</v>
      </c>
      <c r="B45" s="155"/>
      <c r="C45" s="155"/>
      <c r="D45" s="111"/>
      <c r="E45" s="355">
        <f t="shared" si="7"/>
        <v>
27.7</v>
      </c>
      <c r="F45" s="356">
        <v>
0</v>
      </c>
      <c r="G45" s="357">
        <v>
0</v>
      </c>
      <c r="H45" s="357">
        <v>
0</v>
      </c>
      <c r="I45" s="357">
        <v>
0</v>
      </c>
      <c r="J45" s="357">
        <v>
0</v>
      </c>
      <c r="K45" s="360">
        <v>
0</v>
      </c>
      <c r="L45" s="357">
        <v>
0</v>
      </c>
      <c r="M45" s="359">
        <v>
27.7</v>
      </c>
      <c r="N45" s="110"/>
    </row>
    <row r="46" spans="1:14" ht="24.75" customHeight="1">
      <c r="A46" s="154" t="s">
        <v>
470</v>
      </c>
      <c r="B46" s="155"/>
      <c r="C46" s="155"/>
      <c r="D46" s="111"/>
      <c r="E46" s="355">
        <v>
0</v>
      </c>
      <c r="F46" s="356">
        <v>
0</v>
      </c>
      <c r="G46" s="357">
        <v>
0</v>
      </c>
      <c r="H46" s="357">
        <v>
0</v>
      </c>
      <c r="I46" s="357">
        <v>
0</v>
      </c>
      <c r="J46" s="357">
        <v>
0</v>
      </c>
      <c r="K46" s="360">
        <v>
0</v>
      </c>
      <c r="L46" s="357">
        <v>
0</v>
      </c>
      <c r="M46" s="359">
        <v>
0</v>
      </c>
      <c r="N46" s="110"/>
    </row>
    <row r="47" spans="1:14" ht="24.75" customHeight="1" thickBot="1">
      <c r="A47" s="154" t="s">
        <v>
471</v>
      </c>
      <c r="B47" s="155"/>
      <c r="C47" s="155"/>
      <c r="D47" s="111"/>
      <c r="E47" s="355">
        <v>
0</v>
      </c>
      <c r="F47" s="356">
        <v>
0</v>
      </c>
      <c r="G47" s="357">
        <v>
0</v>
      </c>
      <c r="H47" s="357">
        <v>
0</v>
      </c>
      <c r="I47" s="357">
        <v>
0</v>
      </c>
      <c r="J47" s="357">
        <v>
0</v>
      </c>
      <c r="K47" s="360">
        <v>
0</v>
      </c>
      <c r="L47" s="357">
        <v>
0</v>
      </c>
      <c r="M47" s="359">
        <v>
0</v>
      </c>
      <c r="N47" s="110"/>
    </row>
    <row r="48" spans="1:14" ht="20.45" customHeight="1" thickTop="1" thickBot="1">
      <c r="A48" s="469" t="s">
        <v>
472</v>
      </c>
      <c r="B48" s="470"/>
      <c r="C48" s="470"/>
      <c r="D48" s="471"/>
      <c r="E48" s="361">
        <f t="shared" ref="E48" si="8">
SUM(F48:M48)</f>
        <v>
101765.193</v>
      </c>
      <c r="F48" s="362">
        <f t="shared" ref="F48:M48" si="9">
SUM(F7,F30,F42:F47)</f>
        <v>
58857.724999999991</v>
      </c>
      <c r="G48" s="363">
        <f t="shared" si="9"/>
        <v>
21699.168000000001</v>
      </c>
      <c r="H48" s="363">
        <f t="shared" si="9"/>
        <v>
1769.8000000000002</v>
      </c>
      <c r="I48" s="363">
        <f t="shared" si="9"/>
        <v>
133.1</v>
      </c>
      <c r="J48" s="363">
        <f t="shared" si="9"/>
        <v>
5964.2999999999993</v>
      </c>
      <c r="K48" s="363">
        <f t="shared" si="9"/>
        <v>
13313.399999999998</v>
      </c>
      <c r="L48" s="363">
        <f t="shared" si="9"/>
        <v>
0</v>
      </c>
      <c r="M48" s="364">
        <f t="shared" si="9"/>
        <v>
27.7</v>
      </c>
    </row>
    <row r="50" spans="6:9" ht="20.45" customHeight="1">
      <c r="F50" s="112"/>
      <c r="H50" s="112"/>
      <c r="I50" s="112"/>
    </row>
  </sheetData>
  <autoFilter ref="A6:WVU48" xr:uid="{00000000-0009-0000-0000-000002000000}">
    <filterColumn colId="0" showButton="0"/>
    <filterColumn colId="1" showButton="0"/>
  </autoFilter>
  <customSheetViews>
    <customSheetView guid="{4D234F52-6052-44E7-8723-FA87F43FBFCB}" scale="80" showPageBreaks="1" printArea="1" showAutoFilter="1" view="pageBreakPreview">
      <pane xSplit="5" ySplit="6" topLeftCell="F7" activePane="bottomRight" state="frozen"/>
      <selection pane="bottomRight" activeCell="A25" sqref="A25"/>
      <pageMargins left="0.78740157480314965" right="0.59055118110236227" top="0.78740157480314965" bottom="0.78740157480314965" header="0.39370078740157483" footer="0.39370078740157483"/>
      <headerFooter alignWithMargins="0"/>
      <autoFilter ref="A6:WVU45" xr:uid="{45794351-D613-4BC4-8D49-DFB78D14E7E3}">
        <filterColumn colId="0" showButton="0"/>
        <filterColumn colId="1" showButton="0"/>
      </autoFilter>
    </customSheetView>
    <customSheetView guid="{0B6141FA-2B47-4C7C-8EFC-5DC2FB9D0975}" scale="80" printArea="1" showAutoFilter="1">
      <pane xSplit="5" ySplit="6" topLeftCell="F29" activePane="bottomRight" state="frozen"/>
      <selection pane="bottomRight" activeCell="A25" sqref="A25"/>
      <pageMargins left="0.78740157480314965" right="0.59055118110236227" top="0.78740157480314965" bottom="0.78740157480314965" header="0.39370078740157483" footer="0.39370078740157483"/>
      <headerFooter alignWithMargins="0"/>
      <autoFilter ref="A6:WVU48" xr:uid="{786BA3C9-0C78-40CB-94E0-2564E14AD2C6}">
        <filterColumn colId="0" showButton="0"/>
        <filterColumn colId="1" showButton="0"/>
      </autoFilter>
    </customSheetView>
  </customSheetViews>
  <mergeCells count="5">
    <mergeCell ref="K4:M4"/>
    <mergeCell ref="E5:E6"/>
    <mergeCell ref="F5:M5"/>
    <mergeCell ref="A6:C6"/>
    <mergeCell ref="A48:D48"/>
  </mergeCells>
  <phoneticPr fontId="3"/>
  <dataValidations disablePrompts="1" count="1">
    <dataValidation imeMode="off" allowBlank="1" showInputMessage="1" showErrorMessage="1" sqref="F10:J10 JB10:JF10 SX10:TB10 ACT10:ACX10 AMP10:AMT10 AWL10:AWP10 BGH10:BGL10 BQD10:BQH10 BZZ10:CAD10 CJV10:CJZ10 CTR10:CTV10 DDN10:DDR10 DNJ10:DNN10 DXF10:DXJ10 EHB10:EHF10 EQX10:ERB10 FAT10:FAX10 FKP10:FKT10 FUL10:FUP10 GEH10:GEL10 GOD10:GOH10 GXZ10:GYD10 HHV10:HHZ10 HRR10:HRV10 IBN10:IBR10 ILJ10:ILN10 IVF10:IVJ10 JFB10:JFF10 JOX10:JPB10 JYT10:JYX10 KIP10:KIT10 KSL10:KSP10 LCH10:LCL10 LMD10:LMH10 LVZ10:LWD10 MFV10:MFZ10 MPR10:MPV10 MZN10:MZR10 NJJ10:NJN10 NTF10:NTJ10 ODB10:ODF10 OMX10:ONB10 OWT10:OWX10 PGP10:PGT10 PQL10:PQP10 QAH10:QAL10 QKD10:QKH10 QTZ10:QUD10 RDV10:RDZ10 RNR10:RNV10 RXN10:RXR10 SHJ10:SHN10 SRF10:SRJ10 TBB10:TBF10 TKX10:TLB10 TUT10:TUX10 UEP10:UET10 UOL10:UOP10 UYH10:UYL10 VID10:VIH10 VRZ10:VSD10 WBV10:WBZ10 WLR10:WLV10 WVN10:WVR10 F65547:J65547 JB65547:JF65547 SX65547:TB65547 ACT65547:ACX65547 AMP65547:AMT65547 AWL65547:AWP65547 BGH65547:BGL65547 BQD65547:BQH65547 BZZ65547:CAD65547 CJV65547:CJZ65547 CTR65547:CTV65547 DDN65547:DDR65547 DNJ65547:DNN65547 DXF65547:DXJ65547 EHB65547:EHF65547 EQX65547:ERB65547 FAT65547:FAX65547 FKP65547:FKT65547 FUL65547:FUP65547 GEH65547:GEL65547 GOD65547:GOH65547 GXZ65547:GYD65547 HHV65547:HHZ65547 HRR65547:HRV65547 IBN65547:IBR65547 ILJ65547:ILN65547 IVF65547:IVJ65547 JFB65547:JFF65547 JOX65547:JPB65547 JYT65547:JYX65547 KIP65547:KIT65547 KSL65547:KSP65547 LCH65547:LCL65547 LMD65547:LMH65547 LVZ65547:LWD65547 MFV65547:MFZ65547 MPR65547:MPV65547 MZN65547:MZR65547 NJJ65547:NJN65547 NTF65547:NTJ65547 ODB65547:ODF65547 OMX65547:ONB65547 OWT65547:OWX65547 PGP65547:PGT65547 PQL65547:PQP65547 QAH65547:QAL65547 QKD65547:QKH65547 QTZ65547:QUD65547 RDV65547:RDZ65547 RNR65547:RNV65547 RXN65547:RXR65547 SHJ65547:SHN65547 SRF65547:SRJ65547 TBB65547:TBF65547 TKX65547:TLB65547 TUT65547:TUX65547 UEP65547:UET65547 UOL65547:UOP65547 UYH65547:UYL65547 VID65547:VIH65547 VRZ65547:VSD65547 WBV65547:WBZ65547 WLR65547:WLV65547 WVN65547:WVR65547 F131083:J131083 JB131083:JF131083 SX131083:TB131083 ACT131083:ACX131083 AMP131083:AMT131083 AWL131083:AWP131083 BGH131083:BGL131083 BQD131083:BQH131083 BZZ131083:CAD131083 CJV131083:CJZ131083 CTR131083:CTV131083 DDN131083:DDR131083 DNJ131083:DNN131083 DXF131083:DXJ131083 EHB131083:EHF131083 EQX131083:ERB131083 FAT131083:FAX131083 FKP131083:FKT131083 FUL131083:FUP131083 GEH131083:GEL131083 GOD131083:GOH131083 GXZ131083:GYD131083 HHV131083:HHZ131083 HRR131083:HRV131083 IBN131083:IBR131083 ILJ131083:ILN131083 IVF131083:IVJ131083 JFB131083:JFF131083 JOX131083:JPB131083 JYT131083:JYX131083 KIP131083:KIT131083 KSL131083:KSP131083 LCH131083:LCL131083 LMD131083:LMH131083 LVZ131083:LWD131083 MFV131083:MFZ131083 MPR131083:MPV131083 MZN131083:MZR131083 NJJ131083:NJN131083 NTF131083:NTJ131083 ODB131083:ODF131083 OMX131083:ONB131083 OWT131083:OWX131083 PGP131083:PGT131083 PQL131083:PQP131083 QAH131083:QAL131083 QKD131083:QKH131083 QTZ131083:QUD131083 RDV131083:RDZ131083 RNR131083:RNV131083 RXN131083:RXR131083 SHJ131083:SHN131083 SRF131083:SRJ131083 TBB131083:TBF131083 TKX131083:TLB131083 TUT131083:TUX131083 UEP131083:UET131083 UOL131083:UOP131083 UYH131083:UYL131083 VID131083:VIH131083 VRZ131083:VSD131083 WBV131083:WBZ131083 WLR131083:WLV131083 WVN131083:WVR131083 F196619:J196619 JB196619:JF196619 SX196619:TB196619 ACT196619:ACX196619 AMP196619:AMT196619 AWL196619:AWP196619 BGH196619:BGL196619 BQD196619:BQH196619 BZZ196619:CAD196619 CJV196619:CJZ196619 CTR196619:CTV196619 DDN196619:DDR196619 DNJ196619:DNN196619 DXF196619:DXJ196619 EHB196619:EHF196619 EQX196619:ERB196619 FAT196619:FAX196619 FKP196619:FKT196619 FUL196619:FUP196619 GEH196619:GEL196619 GOD196619:GOH196619 GXZ196619:GYD196619 HHV196619:HHZ196619 HRR196619:HRV196619 IBN196619:IBR196619 ILJ196619:ILN196619 IVF196619:IVJ196619 JFB196619:JFF196619 JOX196619:JPB196619 JYT196619:JYX196619 KIP196619:KIT196619 KSL196619:KSP196619 LCH196619:LCL196619 LMD196619:LMH196619 LVZ196619:LWD196619 MFV196619:MFZ196619 MPR196619:MPV196619 MZN196619:MZR196619 NJJ196619:NJN196619 NTF196619:NTJ196619 ODB196619:ODF196619 OMX196619:ONB196619 OWT196619:OWX196619 PGP196619:PGT196619 PQL196619:PQP196619 QAH196619:QAL196619 QKD196619:QKH196619 QTZ196619:QUD196619 RDV196619:RDZ196619 RNR196619:RNV196619 RXN196619:RXR196619 SHJ196619:SHN196619 SRF196619:SRJ196619 TBB196619:TBF196619 TKX196619:TLB196619 TUT196619:TUX196619 UEP196619:UET196619 UOL196619:UOP196619 UYH196619:UYL196619 VID196619:VIH196619 VRZ196619:VSD196619 WBV196619:WBZ196619 WLR196619:WLV196619 WVN196619:WVR196619 F262155:J262155 JB262155:JF262155 SX262155:TB262155 ACT262155:ACX262155 AMP262155:AMT262155 AWL262155:AWP262155 BGH262155:BGL262155 BQD262155:BQH262155 BZZ262155:CAD262155 CJV262155:CJZ262155 CTR262155:CTV262155 DDN262155:DDR262155 DNJ262155:DNN262155 DXF262155:DXJ262155 EHB262155:EHF262155 EQX262155:ERB262155 FAT262155:FAX262155 FKP262155:FKT262155 FUL262155:FUP262155 GEH262155:GEL262155 GOD262155:GOH262155 GXZ262155:GYD262155 HHV262155:HHZ262155 HRR262155:HRV262155 IBN262155:IBR262155 ILJ262155:ILN262155 IVF262155:IVJ262155 JFB262155:JFF262155 JOX262155:JPB262155 JYT262155:JYX262155 KIP262155:KIT262155 KSL262155:KSP262155 LCH262155:LCL262155 LMD262155:LMH262155 LVZ262155:LWD262155 MFV262155:MFZ262155 MPR262155:MPV262155 MZN262155:MZR262155 NJJ262155:NJN262155 NTF262155:NTJ262155 ODB262155:ODF262155 OMX262155:ONB262155 OWT262155:OWX262155 PGP262155:PGT262155 PQL262155:PQP262155 QAH262155:QAL262155 QKD262155:QKH262155 QTZ262155:QUD262155 RDV262155:RDZ262155 RNR262155:RNV262155 RXN262155:RXR262155 SHJ262155:SHN262155 SRF262155:SRJ262155 TBB262155:TBF262155 TKX262155:TLB262155 TUT262155:TUX262155 UEP262155:UET262155 UOL262155:UOP262155 UYH262155:UYL262155 VID262155:VIH262155 VRZ262155:VSD262155 WBV262155:WBZ262155 WLR262155:WLV262155 WVN262155:WVR262155 F327691:J327691 JB327691:JF327691 SX327691:TB327691 ACT327691:ACX327691 AMP327691:AMT327691 AWL327691:AWP327691 BGH327691:BGL327691 BQD327691:BQH327691 BZZ327691:CAD327691 CJV327691:CJZ327691 CTR327691:CTV327691 DDN327691:DDR327691 DNJ327691:DNN327691 DXF327691:DXJ327691 EHB327691:EHF327691 EQX327691:ERB327691 FAT327691:FAX327691 FKP327691:FKT327691 FUL327691:FUP327691 GEH327691:GEL327691 GOD327691:GOH327691 GXZ327691:GYD327691 HHV327691:HHZ327691 HRR327691:HRV327691 IBN327691:IBR327691 ILJ327691:ILN327691 IVF327691:IVJ327691 JFB327691:JFF327691 JOX327691:JPB327691 JYT327691:JYX327691 KIP327691:KIT327691 KSL327691:KSP327691 LCH327691:LCL327691 LMD327691:LMH327691 LVZ327691:LWD327691 MFV327691:MFZ327691 MPR327691:MPV327691 MZN327691:MZR327691 NJJ327691:NJN327691 NTF327691:NTJ327691 ODB327691:ODF327691 OMX327691:ONB327691 OWT327691:OWX327691 PGP327691:PGT327691 PQL327691:PQP327691 QAH327691:QAL327691 QKD327691:QKH327691 QTZ327691:QUD327691 RDV327691:RDZ327691 RNR327691:RNV327691 RXN327691:RXR327691 SHJ327691:SHN327691 SRF327691:SRJ327691 TBB327691:TBF327691 TKX327691:TLB327691 TUT327691:TUX327691 UEP327691:UET327691 UOL327691:UOP327691 UYH327691:UYL327691 VID327691:VIH327691 VRZ327691:VSD327691 WBV327691:WBZ327691 WLR327691:WLV327691 WVN327691:WVR327691 F393227:J393227 JB393227:JF393227 SX393227:TB393227 ACT393227:ACX393227 AMP393227:AMT393227 AWL393227:AWP393227 BGH393227:BGL393227 BQD393227:BQH393227 BZZ393227:CAD393227 CJV393227:CJZ393227 CTR393227:CTV393227 DDN393227:DDR393227 DNJ393227:DNN393227 DXF393227:DXJ393227 EHB393227:EHF393227 EQX393227:ERB393227 FAT393227:FAX393227 FKP393227:FKT393227 FUL393227:FUP393227 GEH393227:GEL393227 GOD393227:GOH393227 GXZ393227:GYD393227 HHV393227:HHZ393227 HRR393227:HRV393227 IBN393227:IBR393227 ILJ393227:ILN393227 IVF393227:IVJ393227 JFB393227:JFF393227 JOX393227:JPB393227 JYT393227:JYX393227 KIP393227:KIT393227 KSL393227:KSP393227 LCH393227:LCL393227 LMD393227:LMH393227 LVZ393227:LWD393227 MFV393227:MFZ393227 MPR393227:MPV393227 MZN393227:MZR393227 NJJ393227:NJN393227 NTF393227:NTJ393227 ODB393227:ODF393227 OMX393227:ONB393227 OWT393227:OWX393227 PGP393227:PGT393227 PQL393227:PQP393227 QAH393227:QAL393227 QKD393227:QKH393227 QTZ393227:QUD393227 RDV393227:RDZ393227 RNR393227:RNV393227 RXN393227:RXR393227 SHJ393227:SHN393227 SRF393227:SRJ393227 TBB393227:TBF393227 TKX393227:TLB393227 TUT393227:TUX393227 UEP393227:UET393227 UOL393227:UOP393227 UYH393227:UYL393227 VID393227:VIH393227 VRZ393227:VSD393227 WBV393227:WBZ393227 WLR393227:WLV393227 WVN393227:WVR393227 F458763:J458763 JB458763:JF458763 SX458763:TB458763 ACT458763:ACX458763 AMP458763:AMT458763 AWL458763:AWP458763 BGH458763:BGL458763 BQD458763:BQH458763 BZZ458763:CAD458763 CJV458763:CJZ458763 CTR458763:CTV458763 DDN458763:DDR458763 DNJ458763:DNN458763 DXF458763:DXJ458763 EHB458763:EHF458763 EQX458763:ERB458763 FAT458763:FAX458763 FKP458763:FKT458763 FUL458763:FUP458763 GEH458763:GEL458763 GOD458763:GOH458763 GXZ458763:GYD458763 HHV458763:HHZ458763 HRR458763:HRV458763 IBN458763:IBR458763 ILJ458763:ILN458763 IVF458763:IVJ458763 JFB458763:JFF458763 JOX458763:JPB458763 JYT458763:JYX458763 KIP458763:KIT458763 KSL458763:KSP458763 LCH458763:LCL458763 LMD458763:LMH458763 LVZ458763:LWD458763 MFV458763:MFZ458763 MPR458763:MPV458763 MZN458763:MZR458763 NJJ458763:NJN458763 NTF458763:NTJ458763 ODB458763:ODF458763 OMX458763:ONB458763 OWT458763:OWX458763 PGP458763:PGT458763 PQL458763:PQP458763 QAH458763:QAL458763 QKD458763:QKH458763 QTZ458763:QUD458763 RDV458763:RDZ458763 RNR458763:RNV458763 RXN458763:RXR458763 SHJ458763:SHN458763 SRF458763:SRJ458763 TBB458763:TBF458763 TKX458763:TLB458763 TUT458763:TUX458763 UEP458763:UET458763 UOL458763:UOP458763 UYH458763:UYL458763 VID458763:VIH458763 VRZ458763:VSD458763 WBV458763:WBZ458763 WLR458763:WLV458763 WVN458763:WVR458763 F524299:J524299 JB524299:JF524299 SX524299:TB524299 ACT524299:ACX524299 AMP524299:AMT524299 AWL524299:AWP524299 BGH524299:BGL524299 BQD524299:BQH524299 BZZ524299:CAD524299 CJV524299:CJZ524299 CTR524299:CTV524299 DDN524299:DDR524299 DNJ524299:DNN524299 DXF524299:DXJ524299 EHB524299:EHF524299 EQX524299:ERB524299 FAT524299:FAX524299 FKP524299:FKT524299 FUL524299:FUP524299 GEH524299:GEL524299 GOD524299:GOH524299 GXZ524299:GYD524299 HHV524299:HHZ524299 HRR524299:HRV524299 IBN524299:IBR524299 ILJ524299:ILN524299 IVF524299:IVJ524299 JFB524299:JFF524299 JOX524299:JPB524299 JYT524299:JYX524299 KIP524299:KIT524299 KSL524299:KSP524299 LCH524299:LCL524299 LMD524299:LMH524299 LVZ524299:LWD524299 MFV524299:MFZ524299 MPR524299:MPV524299 MZN524299:MZR524299 NJJ524299:NJN524299 NTF524299:NTJ524299 ODB524299:ODF524299 OMX524299:ONB524299 OWT524299:OWX524299 PGP524299:PGT524299 PQL524299:PQP524299 QAH524299:QAL524299 QKD524299:QKH524299 QTZ524299:QUD524299 RDV524299:RDZ524299 RNR524299:RNV524299 RXN524299:RXR524299 SHJ524299:SHN524299 SRF524299:SRJ524299 TBB524299:TBF524299 TKX524299:TLB524299 TUT524299:TUX524299 UEP524299:UET524299 UOL524299:UOP524299 UYH524299:UYL524299 VID524299:VIH524299 VRZ524299:VSD524299 WBV524299:WBZ524299 WLR524299:WLV524299 WVN524299:WVR524299 F589835:J589835 JB589835:JF589835 SX589835:TB589835 ACT589835:ACX589835 AMP589835:AMT589835 AWL589835:AWP589835 BGH589835:BGL589835 BQD589835:BQH589835 BZZ589835:CAD589835 CJV589835:CJZ589835 CTR589835:CTV589835 DDN589835:DDR589835 DNJ589835:DNN589835 DXF589835:DXJ589835 EHB589835:EHF589835 EQX589835:ERB589835 FAT589835:FAX589835 FKP589835:FKT589835 FUL589835:FUP589835 GEH589835:GEL589835 GOD589835:GOH589835 GXZ589835:GYD589835 HHV589835:HHZ589835 HRR589835:HRV589835 IBN589835:IBR589835 ILJ589835:ILN589835 IVF589835:IVJ589835 JFB589835:JFF589835 JOX589835:JPB589835 JYT589835:JYX589835 KIP589835:KIT589835 KSL589835:KSP589835 LCH589835:LCL589835 LMD589835:LMH589835 LVZ589835:LWD589835 MFV589835:MFZ589835 MPR589835:MPV589835 MZN589835:MZR589835 NJJ589835:NJN589835 NTF589835:NTJ589835 ODB589835:ODF589835 OMX589835:ONB589835 OWT589835:OWX589835 PGP589835:PGT589835 PQL589835:PQP589835 QAH589835:QAL589835 QKD589835:QKH589835 QTZ589835:QUD589835 RDV589835:RDZ589835 RNR589835:RNV589835 RXN589835:RXR589835 SHJ589835:SHN589835 SRF589835:SRJ589835 TBB589835:TBF589835 TKX589835:TLB589835 TUT589835:TUX589835 UEP589835:UET589835 UOL589835:UOP589835 UYH589835:UYL589835 VID589835:VIH589835 VRZ589835:VSD589835 WBV589835:WBZ589835 WLR589835:WLV589835 WVN589835:WVR589835 F655371:J655371 JB655371:JF655371 SX655371:TB655371 ACT655371:ACX655371 AMP655371:AMT655371 AWL655371:AWP655371 BGH655371:BGL655371 BQD655371:BQH655371 BZZ655371:CAD655371 CJV655371:CJZ655371 CTR655371:CTV655371 DDN655371:DDR655371 DNJ655371:DNN655371 DXF655371:DXJ655371 EHB655371:EHF655371 EQX655371:ERB655371 FAT655371:FAX655371 FKP655371:FKT655371 FUL655371:FUP655371 GEH655371:GEL655371 GOD655371:GOH655371 GXZ655371:GYD655371 HHV655371:HHZ655371 HRR655371:HRV655371 IBN655371:IBR655371 ILJ655371:ILN655371 IVF655371:IVJ655371 JFB655371:JFF655371 JOX655371:JPB655371 JYT655371:JYX655371 KIP655371:KIT655371 KSL655371:KSP655371 LCH655371:LCL655371 LMD655371:LMH655371 LVZ655371:LWD655371 MFV655371:MFZ655371 MPR655371:MPV655371 MZN655371:MZR655371 NJJ655371:NJN655371 NTF655371:NTJ655371 ODB655371:ODF655371 OMX655371:ONB655371 OWT655371:OWX655371 PGP655371:PGT655371 PQL655371:PQP655371 QAH655371:QAL655371 QKD655371:QKH655371 QTZ655371:QUD655371 RDV655371:RDZ655371 RNR655371:RNV655371 RXN655371:RXR655371 SHJ655371:SHN655371 SRF655371:SRJ655371 TBB655371:TBF655371 TKX655371:TLB655371 TUT655371:TUX655371 UEP655371:UET655371 UOL655371:UOP655371 UYH655371:UYL655371 VID655371:VIH655371 VRZ655371:VSD655371 WBV655371:WBZ655371 WLR655371:WLV655371 WVN655371:WVR655371 F720907:J720907 JB720907:JF720907 SX720907:TB720907 ACT720907:ACX720907 AMP720907:AMT720907 AWL720907:AWP720907 BGH720907:BGL720907 BQD720907:BQH720907 BZZ720907:CAD720907 CJV720907:CJZ720907 CTR720907:CTV720907 DDN720907:DDR720907 DNJ720907:DNN720907 DXF720907:DXJ720907 EHB720907:EHF720907 EQX720907:ERB720907 FAT720907:FAX720907 FKP720907:FKT720907 FUL720907:FUP720907 GEH720907:GEL720907 GOD720907:GOH720907 GXZ720907:GYD720907 HHV720907:HHZ720907 HRR720907:HRV720907 IBN720907:IBR720907 ILJ720907:ILN720907 IVF720907:IVJ720907 JFB720907:JFF720907 JOX720907:JPB720907 JYT720907:JYX720907 KIP720907:KIT720907 KSL720907:KSP720907 LCH720907:LCL720907 LMD720907:LMH720907 LVZ720907:LWD720907 MFV720907:MFZ720907 MPR720907:MPV720907 MZN720907:MZR720907 NJJ720907:NJN720907 NTF720907:NTJ720907 ODB720907:ODF720907 OMX720907:ONB720907 OWT720907:OWX720907 PGP720907:PGT720907 PQL720907:PQP720907 QAH720907:QAL720907 QKD720907:QKH720907 QTZ720907:QUD720907 RDV720907:RDZ720907 RNR720907:RNV720907 RXN720907:RXR720907 SHJ720907:SHN720907 SRF720907:SRJ720907 TBB720907:TBF720907 TKX720907:TLB720907 TUT720907:TUX720907 UEP720907:UET720907 UOL720907:UOP720907 UYH720907:UYL720907 VID720907:VIH720907 VRZ720907:VSD720907 WBV720907:WBZ720907 WLR720907:WLV720907 WVN720907:WVR720907 F786443:J786443 JB786443:JF786443 SX786443:TB786443 ACT786443:ACX786443 AMP786443:AMT786443 AWL786443:AWP786443 BGH786443:BGL786443 BQD786443:BQH786443 BZZ786443:CAD786443 CJV786443:CJZ786443 CTR786443:CTV786443 DDN786443:DDR786443 DNJ786443:DNN786443 DXF786443:DXJ786443 EHB786443:EHF786443 EQX786443:ERB786443 FAT786443:FAX786443 FKP786443:FKT786443 FUL786443:FUP786443 GEH786443:GEL786443 GOD786443:GOH786443 GXZ786443:GYD786443 HHV786443:HHZ786443 HRR786443:HRV786443 IBN786443:IBR786443 ILJ786443:ILN786443 IVF786443:IVJ786443 JFB786443:JFF786443 JOX786443:JPB786443 JYT786443:JYX786443 KIP786443:KIT786443 KSL786443:KSP786443 LCH786443:LCL786443 LMD786443:LMH786443 LVZ786443:LWD786443 MFV786443:MFZ786443 MPR786443:MPV786443 MZN786443:MZR786443 NJJ786443:NJN786443 NTF786443:NTJ786443 ODB786443:ODF786443 OMX786443:ONB786443 OWT786443:OWX786443 PGP786443:PGT786443 PQL786443:PQP786443 QAH786443:QAL786443 QKD786443:QKH786443 QTZ786443:QUD786443 RDV786443:RDZ786443 RNR786443:RNV786443 RXN786443:RXR786443 SHJ786443:SHN786443 SRF786443:SRJ786443 TBB786443:TBF786443 TKX786443:TLB786443 TUT786443:TUX786443 UEP786443:UET786443 UOL786443:UOP786443 UYH786443:UYL786443 VID786443:VIH786443 VRZ786443:VSD786443 WBV786443:WBZ786443 WLR786443:WLV786443 WVN786443:WVR786443 F851979:J851979 JB851979:JF851979 SX851979:TB851979 ACT851979:ACX851979 AMP851979:AMT851979 AWL851979:AWP851979 BGH851979:BGL851979 BQD851979:BQH851979 BZZ851979:CAD851979 CJV851979:CJZ851979 CTR851979:CTV851979 DDN851979:DDR851979 DNJ851979:DNN851979 DXF851979:DXJ851979 EHB851979:EHF851979 EQX851979:ERB851979 FAT851979:FAX851979 FKP851979:FKT851979 FUL851979:FUP851979 GEH851979:GEL851979 GOD851979:GOH851979 GXZ851979:GYD851979 HHV851979:HHZ851979 HRR851979:HRV851979 IBN851979:IBR851979 ILJ851979:ILN851979 IVF851979:IVJ851979 JFB851979:JFF851979 JOX851979:JPB851979 JYT851979:JYX851979 KIP851979:KIT851979 KSL851979:KSP851979 LCH851979:LCL851979 LMD851979:LMH851979 LVZ851979:LWD851979 MFV851979:MFZ851979 MPR851979:MPV851979 MZN851979:MZR851979 NJJ851979:NJN851979 NTF851979:NTJ851979 ODB851979:ODF851979 OMX851979:ONB851979 OWT851979:OWX851979 PGP851979:PGT851979 PQL851979:PQP851979 QAH851979:QAL851979 QKD851979:QKH851979 QTZ851979:QUD851979 RDV851979:RDZ851979 RNR851979:RNV851979 RXN851979:RXR851979 SHJ851979:SHN851979 SRF851979:SRJ851979 TBB851979:TBF851979 TKX851979:TLB851979 TUT851979:TUX851979 UEP851979:UET851979 UOL851979:UOP851979 UYH851979:UYL851979 VID851979:VIH851979 VRZ851979:VSD851979 WBV851979:WBZ851979 WLR851979:WLV851979 WVN851979:WVR851979 F917515:J917515 JB917515:JF917515 SX917515:TB917515 ACT917515:ACX917515 AMP917515:AMT917515 AWL917515:AWP917515 BGH917515:BGL917515 BQD917515:BQH917515 BZZ917515:CAD917515 CJV917515:CJZ917515 CTR917515:CTV917515 DDN917515:DDR917515 DNJ917515:DNN917515 DXF917515:DXJ917515 EHB917515:EHF917515 EQX917515:ERB917515 FAT917515:FAX917515 FKP917515:FKT917515 FUL917515:FUP917515 GEH917515:GEL917515 GOD917515:GOH917515 GXZ917515:GYD917515 HHV917515:HHZ917515 HRR917515:HRV917515 IBN917515:IBR917515 ILJ917515:ILN917515 IVF917515:IVJ917515 JFB917515:JFF917515 JOX917515:JPB917515 JYT917515:JYX917515 KIP917515:KIT917515 KSL917515:KSP917515 LCH917515:LCL917515 LMD917515:LMH917515 LVZ917515:LWD917515 MFV917515:MFZ917515 MPR917515:MPV917515 MZN917515:MZR917515 NJJ917515:NJN917515 NTF917515:NTJ917515 ODB917515:ODF917515 OMX917515:ONB917515 OWT917515:OWX917515 PGP917515:PGT917515 PQL917515:PQP917515 QAH917515:QAL917515 QKD917515:QKH917515 QTZ917515:QUD917515 RDV917515:RDZ917515 RNR917515:RNV917515 RXN917515:RXR917515 SHJ917515:SHN917515 SRF917515:SRJ917515 TBB917515:TBF917515 TKX917515:TLB917515 TUT917515:TUX917515 UEP917515:UET917515 UOL917515:UOP917515 UYH917515:UYL917515 VID917515:VIH917515 VRZ917515:VSD917515 WBV917515:WBZ917515 WLR917515:WLV917515 WVN917515:WVR917515 F983051:J983051 JB983051:JF983051 SX983051:TB983051 ACT983051:ACX983051 AMP983051:AMT983051 AWL983051:AWP983051 BGH983051:BGL983051 BQD983051:BQH983051 BZZ983051:CAD983051 CJV983051:CJZ983051 CTR983051:CTV983051 DDN983051:DDR983051 DNJ983051:DNN983051 DXF983051:DXJ983051 EHB983051:EHF983051 EQX983051:ERB983051 FAT983051:FAX983051 FKP983051:FKT983051 FUL983051:FUP983051 GEH983051:GEL983051 GOD983051:GOH983051 GXZ983051:GYD983051 HHV983051:HHZ983051 HRR983051:HRV983051 IBN983051:IBR983051 ILJ983051:ILN983051 IVF983051:IVJ983051 JFB983051:JFF983051 JOX983051:JPB983051 JYT983051:JYX983051 KIP983051:KIT983051 KSL983051:KSP983051 LCH983051:LCL983051 LMD983051:LMH983051 LVZ983051:LWD983051 MFV983051:MFZ983051 MPR983051:MPV983051 MZN983051:MZR983051 NJJ983051:NJN983051 NTF983051:NTJ983051 ODB983051:ODF983051 OMX983051:ONB983051 OWT983051:OWX983051 PGP983051:PGT983051 PQL983051:PQP983051 QAH983051:QAL983051 QKD983051:QKH983051 QTZ983051:QUD983051 RDV983051:RDZ983051 RNR983051:RNV983051 RXN983051:RXR983051 SHJ983051:SHN983051 SRF983051:SRJ983051 TBB983051:TBF983051 TKX983051:TLB983051 TUT983051:TUX983051 UEP983051:UET983051 UOL983051:UOP983051 UYH983051:UYL983051 VID983051:VIH983051 VRZ983051:VSD983051 WBV983051:WBZ983051 WLR983051:WLV983051 WVN983051:WVR983051 L10:M10 JH10:JI10 TD10:TE10 ACZ10:ADA10 AMV10:AMW10 AWR10:AWS10 BGN10:BGO10 BQJ10:BQK10 CAF10:CAG10 CKB10:CKC10 CTX10:CTY10 DDT10:DDU10 DNP10:DNQ10 DXL10:DXM10 EHH10:EHI10 ERD10:ERE10 FAZ10:FBA10 FKV10:FKW10 FUR10:FUS10 GEN10:GEO10 GOJ10:GOK10 GYF10:GYG10 HIB10:HIC10 HRX10:HRY10 IBT10:IBU10 ILP10:ILQ10 IVL10:IVM10 JFH10:JFI10 JPD10:JPE10 JYZ10:JZA10 KIV10:KIW10 KSR10:KSS10 LCN10:LCO10 LMJ10:LMK10 LWF10:LWG10 MGB10:MGC10 MPX10:MPY10 MZT10:MZU10 NJP10:NJQ10 NTL10:NTM10 ODH10:ODI10 OND10:ONE10 OWZ10:OXA10 PGV10:PGW10 PQR10:PQS10 QAN10:QAO10 QKJ10:QKK10 QUF10:QUG10 REB10:REC10 RNX10:RNY10 RXT10:RXU10 SHP10:SHQ10 SRL10:SRM10 TBH10:TBI10 TLD10:TLE10 TUZ10:TVA10 UEV10:UEW10 UOR10:UOS10 UYN10:UYO10 VIJ10:VIK10 VSF10:VSG10 WCB10:WCC10 WLX10:WLY10 WVT10:WVU10 L65547:M65547 JH65547:JI65547 TD65547:TE65547 ACZ65547:ADA65547 AMV65547:AMW65547 AWR65547:AWS65547 BGN65547:BGO65547 BQJ65547:BQK65547 CAF65547:CAG65547 CKB65547:CKC65547 CTX65547:CTY65547 DDT65547:DDU65547 DNP65547:DNQ65547 DXL65547:DXM65547 EHH65547:EHI65547 ERD65547:ERE65547 FAZ65547:FBA65547 FKV65547:FKW65547 FUR65547:FUS65547 GEN65547:GEO65547 GOJ65547:GOK65547 GYF65547:GYG65547 HIB65547:HIC65547 HRX65547:HRY65547 IBT65547:IBU65547 ILP65547:ILQ65547 IVL65547:IVM65547 JFH65547:JFI65547 JPD65547:JPE65547 JYZ65547:JZA65547 KIV65547:KIW65547 KSR65547:KSS65547 LCN65547:LCO65547 LMJ65547:LMK65547 LWF65547:LWG65547 MGB65547:MGC65547 MPX65547:MPY65547 MZT65547:MZU65547 NJP65547:NJQ65547 NTL65547:NTM65547 ODH65547:ODI65547 OND65547:ONE65547 OWZ65547:OXA65547 PGV65547:PGW65547 PQR65547:PQS65547 QAN65547:QAO65547 QKJ65547:QKK65547 QUF65547:QUG65547 REB65547:REC65547 RNX65547:RNY65547 RXT65547:RXU65547 SHP65547:SHQ65547 SRL65547:SRM65547 TBH65547:TBI65547 TLD65547:TLE65547 TUZ65547:TVA65547 UEV65547:UEW65547 UOR65547:UOS65547 UYN65547:UYO65547 VIJ65547:VIK65547 VSF65547:VSG65547 WCB65547:WCC65547 WLX65547:WLY65547 WVT65547:WVU65547 L131083:M131083 JH131083:JI131083 TD131083:TE131083 ACZ131083:ADA131083 AMV131083:AMW131083 AWR131083:AWS131083 BGN131083:BGO131083 BQJ131083:BQK131083 CAF131083:CAG131083 CKB131083:CKC131083 CTX131083:CTY131083 DDT131083:DDU131083 DNP131083:DNQ131083 DXL131083:DXM131083 EHH131083:EHI131083 ERD131083:ERE131083 FAZ131083:FBA131083 FKV131083:FKW131083 FUR131083:FUS131083 GEN131083:GEO131083 GOJ131083:GOK131083 GYF131083:GYG131083 HIB131083:HIC131083 HRX131083:HRY131083 IBT131083:IBU131083 ILP131083:ILQ131083 IVL131083:IVM131083 JFH131083:JFI131083 JPD131083:JPE131083 JYZ131083:JZA131083 KIV131083:KIW131083 KSR131083:KSS131083 LCN131083:LCO131083 LMJ131083:LMK131083 LWF131083:LWG131083 MGB131083:MGC131083 MPX131083:MPY131083 MZT131083:MZU131083 NJP131083:NJQ131083 NTL131083:NTM131083 ODH131083:ODI131083 OND131083:ONE131083 OWZ131083:OXA131083 PGV131083:PGW131083 PQR131083:PQS131083 QAN131083:QAO131083 QKJ131083:QKK131083 QUF131083:QUG131083 REB131083:REC131083 RNX131083:RNY131083 RXT131083:RXU131083 SHP131083:SHQ131083 SRL131083:SRM131083 TBH131083:TBI131083 TLD131083:TLE131083 TUZ131083:TVA131083 UEV131083:UEW131083 UOR131083:UOS131083 UYN131083:UYO131083 VIJ131083:VIK131083 VSF131083:VSG131083 WCB131083:WCC131083 WLX131083:WLY131083 WVT131083:WVU131083 L196619:M196619 JH196619:JI196619 TD196619:TE196619 ACZ196619:ADA196619 AMV196619:AMW196619 AWR196619:AWS196619 BGN196619:BGO196619 BQJ196619:BQK196619 CAF196619:CAG196619 CKB196619:CKC196619 CTX196619:CTY196619 DDT196619:DDU196619 DNP196619:DNQ196619 DXL196619:DXM196619 EHH196619:EHI196619 ERD196619:ERE196619 FAZ196619:FBA196619 FKV196619:FKW196619 FUR196619:FUS196619 GEN196619:GEO196619 GOJ196619:GOK196619 GYF196619:GYG196619 HIB196619:HIC196619 HRX196619:HRY196619 IBT196619:IBU196619 ILP196619:ILQ196619 IVL196619:IVM196619 JFH196619:JFI196619 JPD196619:JPE196619 JYZ196619:JZA196619 KIV196619:KIW196619 KSR196619:KSS196619 LCN196619:LCO196619 LMJ196619:LMK196619 LWF196619:LWG196619 MGB196619:MGC196619 MPX196619:MPY196619 MZT196619:MZU196619 NJP196619:NJQ196619 NTL196619:NTM196619 ODH196619:ODI196619 OND196619:ONE196619 OWZ196619:OXA196619 PGV196619:PGW196619 PQR196619:PQS196619 QAN196619:QAO196619 QKJ196619:QKK196619 QUF196619:QUG196619 REB196619:REC196619 RNX196619:RNY196619 RXT196619:RXU196619 SHP196619:SHQ196619 SRL196619:SRM196619 TBH196619:TBI196619 TLD196619:TLE196619 TUZ196619:TVA196619 UEV196619:UEW196619 UOR196619:UOS196619 UYN196619:UYO196619 VIJ196619:VIK196619 VSF196619:VSG196619 WCB196619:WCC196619 WLX196619:WLY196619 WVT196619:WVU196619 L262155:M262155 JH262155:JI262155 TD262155:TE262155 ACZ262155:ADA262155 AMV262155:AMW262155 AWR262155:AWS262155 BGN262155:BGO262155 BQJ262155:BQK262155 CAF262155:CAG262155 CKB262155:CKC262155 CTX262155:CTY262155 DDT262155:DDU262155 DNP262155:DNQ262155 DXL262155:DXM262155 EHH262155:EHI262155 ERD262155:ERE262155 FAZ262155:FBA262155 FKV262155:FKW262155 FUR262155:FUS262155 GEN262155:GEO262155 GOJ262155:GOK262155 GYF262155:GYG262155 HIB262155:HIC262155 HRX262155:HRY262155 IBT262155:IBU262155 ILP262155:ILQ262155 IVL262155:IVM262155 JFH262155:JFI262155 JPD262155:JPE262155 JYZ262155:JZA262155 KIV262155:KIW262155 KSR262155:KSS262155 LCN262155:LCO262155 LMJ262155:LMK262155 LWF262155:LWG262155 MGB262155:MGC262155 MPX262155:MPY262155 MZT262155:MZU262155 NJP262155:NJQ262155 NTL262155:NTM262155 ODH262155:ODI262155 OND262155:ONE262155 OWZ262155:OXA262155 PGV262155:PGW262155 PQR262155:PQS262155 QAN262155:QAO262155 QKJ262155:QKK262155 QUF262155:QUG262155 REB262155:REC262155 RNX262155:RNY262155 RXT262155:RXU262155 SHP262155:SHQ262155 SRL262155:SRM262155 TBH262155:TBI262155 TLD262155:TLE262155 TUZ262155:TVA262155 UEV262155:UEW262155 UOR262155:UOS262155 UYN262155:UYO262155 VIJ262155:VIK262155 VSF262155:VSG262155 WCB262155:WCC262155 WLX262155:WLY262155 WVT262155:WVU262155 L327691:M327691 JH327691:JI327691 TD327691:TE327691 ACZ327691:ADA327691 AMV327691:AMW327691 AWR327691:AWS327691 BGN327691:BGO327691 BQJ327691:BQK327691 CAF327691:CAG327691 CKB327691:CKC327691 CTX327691:CTY327691 DDT327691:DDU327691 DNP327691:DNQ327691 DXL327691:DXM327691 EHH327691:EHI327691 ERD327691:ERE327691 FAZ327691:FBA327691 FKV327691:FKW327691 FUR327691:FUS327691 GEN327691:GEO327691 GOJ327691:GOK327691 GYF327691:GYG327691 HIB327691:HIC327691 HRX327691:HRY327691 IBT327691:IBU327691 ILP327691:ILQ327691 IVL327691:IVM327691 JFH327691:JFI327691 JPD327691:JPE327691 JYZ327691:JZA327691 KIV327691:KIW327691 KSR327691:KSS327691 LCN327691:LCO327691 LMJ327691:LMK327691 LWF327691:LWG327691 MGB327691:MGC327691 MPX327691:MPY327691 MZT327691:MZU327691 NJP327691:NJQ327691 NTL327691:NTM327691 ODH327691:ODI327691 OND327691:ONE327691 OWZ327691:OXA327691 PGV327691:PGW327691 PQR327691:PQS327691 QAN327691:QAO327691 QKJ327691:QKK327691 QUF327691:QUG327691 REB327691:REC327691 RNX327691:RNY327691 RXT327691:RXU327691 SHP327691:SHQ327691 SRL327691:SRM327691 TBH327691:TBI327691 TLD327691:TLE327691 TUZ327691:TVA327691 UEV327691:UEW327691 UOR327691:UOS327691 UYN327691:UYO327691 VIJ327691:VIK327691 VSF327691:VSG327691 WCB327691:WCC327691 WLX327691:WLY327691 WVT327691:WVU327691 L393227:M393227 JH393227:JI393227 TD393227:TE393227 ACZ393227:ADA393227 AMV393227:AMW393227 AWR393227:AWS393227 BGN393227:BGO393227 BQJ393227:BQK393227 CAF393227:CAG393227 CKB393227:CKC393227 CTX393227:CTY393227 DDT393227:DDU393227 DNP393227:DNQ393227 DXL393227:DXM393227 EHH393227:EHI393227 ERD393227:ERE393227 FAZ393227:FBA393227 FKV393227:FKW393227 FUR393227:FUS393227 GEN393227:GEO393227 GOJ393227:GOK393227 GYF393227:GYG393227 HIB393227:HIC393227 HRX393227:HRY393227 IBT393227:IBU393227 ILP393227:ILQ393227 IVL393227:IVM393227 JFH393227:JFI393227 JPD393227:JPE393227 JYZ393227:JZA393227 KIV393227:KIW393227 KSR393227:KSS393227 LCN393227:LCO393227 LMJ393227:LMK393227 LWF393227:LWG393227 MGB393227:MGC393227 MPX393227:MPY393227 MZT393227:MZU393227 NJP393227:NJQ393227 NTL393227:NTM393227 ODH393227:ODI393227 OND393227:ONE393227 OWZ393227:OXA393227 PGV393227:PGW393227 PQR393227:PQS393227 QAN393227:QAO393227 QKJ393227:QKK393227 QUF393227:QUG393227 REB393227:REC393227 RNX393227:RNY393227 RXT393227:RXU393227 SHP393227:SHQ393227 SRL393227:SRM393227 TBH393227:TBI393227 TLD393227:TLE393227 TUZ393227:TVA393227 UEV393227:UEW393227 UOR393227:UOS393227 UYN393227:UYO393227 VIJ393227:VIK393227 VSF393227:VSG393227 WCB393227:WCC393227 WLX393227:WLY393227 WVT393227:WVU393227 L458763:M458763 JH458763:JI458763 TD458763:TE458763 ACZ458763:ADA458763 AMV458763:AMW458763 AWR458763:AWS458763 BGN458763:BGO458763 BQJ458763:BQK458763 CAF458763:CAG458763 CKB458763:CKC458763 CTX458763:CTY458763 DDT458763:DDU458763 DNP458763:DNQ458763 DXL458763:DXM458763 EHH458763:EHI458763 ERD458763:ERE458763 FAZ458763:FBA458763 FKV458763:FKW458763 FUR458763:FUS458763 GEN458763:GEO458763 GOJ458763:GOK458763 GYF458763:GYG458763 HIB458763:HIC458763 HRX458763:HRY458763 IBT458763:IBU458763 ILP458763:ILQ458763 IVL458763:IVM458763 JFH458763:JFI458763 JPD458763:JPE458763 JYZ458763:JZA458763 KIV458763:KIW458763 KSR458763:KSS458763 LCN458763:LCO458763 LMJ458763:LMK458763 LWF458763:LWG458763 MGB458763:MGC458763 MPX458763:MPY458763 MZT458763:MZU458763 NJP458763:NJQ458763 NTL458763:NTM458763 ODH458763:ODI458763 OND458763:ONE458763 OWZ458763:OXA458763 PGV458763:PGW458763 PQR458763:PQS458763 QAN458763:QAO458763 QKJ458763:QKK458763 QUF458763:QUG458763 REB458763:REC458763 RNX458763:RNY458763 RXT458763:RXU458763 SHP458763:SHQ458763 SRL458763:SRM458763 TBH458763:TBI458763 TLD458763:TLE458763 TUZ458763:TVA458763 UEV458763:UEW458763 UOR458763:UOS458763 UYN458763:UYO458763 VIJ458763:VIK458763 VSF458763:VSG458763 WCB458763:WCC458763 WLX458763:WLY458763 WVT458763:WVU458763 L524299:M524299 JH524299:JI524299 TD524299:TE524299 ACZ524299:ADA524299 AMV524299:AMW524299 AWR524299:AWS524299 BGN524299:BGO524299 BQJ524299:BQK524299 CAF524299:CAG524299 CKB524299:CKC524299 CTX524299:CTY524299 DDT524299:DDU524299 DNP524299:DNQ524299 DXL524299:DXM524299 EHH524299:EHI524299 ERD524299:ERE524299 FAZ524299:FBA524299 FKV524299:FKW524299 FUR524299:FUS524299 GEN524299:GEO524299 GOJ524299:GOK524299 GYF524299:GYG524299 HIB524299:HIC524299 HRX524299:HRY524299 IBT524299:IBU524299 ILP524299:ILQ524299 IVL524299:IVM524299 JFH524299:JFI524299 JPD524299:JPE524299 JYZ524299:JZA524299 KIV524299:KIW524299 KSR524299:KSS524299 LCN524299:LCO524299 LMJ524299:LMK524299 LWF524299:LWG524299 MGB524299:MGC524299 MPX524299:MPY524299 MZT524299:MZU524299 NJP524299:NJQ524299 NTL524299:NTM524299 ODH524299:ODI524299 OND524299:ONE524299 OWZ524299:OXA524299 PGV524299:PGW524299 PQR524299:PQS524299 QAN524299:QAO524299 QKJ524299:QKK524299 QUF524299:QUG524299 REB524299:REC524299 RNX524299:RNY524299 RXT524299:RXU524299 SHP524299:SHQ524299 SRL524299:SRM524299 TBH524299:TBI524299 TLD524299:TLE524299 TUZ524299:TVA524299 UEV524299:UEW524299 UOR524299:UOS524299 UYN524299:UYO524299 VIJ524299:VIK524299 VSF524299:VSG524299 WCB524299:WCC524299 WLX524299:WLY524299 WVT524299:WVU524299 L589835:M589835 JH589835:JI589835 TD589835:TE589835 ACZ589835:ADA589835 AMV589835:AMW589835 AWR589835:AWS589835 BGN589835:BGO589835 BQJ589835:BQK589835 CAF589835:CAG589835 CKB589835:CKC589835 CTX589835:CTY589835 DDT589835:DDU589835 DNP589835:DNQ589835 DXL589835:DXM589835 EHH589835:EHI589835 ERD589835:ERE589835 FAZ589835:FBA589835 FKV589835:FKW589835 FUR589835:FUS589835 GEN589835:GEO589835 GOJ589835:GOK589835 GYF589835:GYG589835 HIB589835:HIC589835 HRX589835:HRY589835 IBT589835:IBU589835 ILP589835:ILQ589835 IVL589835:IVM589835 JFH589835:JFI589835 JPD589835:JPE589835 JYZ589835:JZA589835 KIV589835:KIW589835 KSR589835:KSS589835 LCN589835:LCO589835 LMJ589835:LMK589835 LWF589835:LWG589835 MGB589835:MGC589835 MPX589835:MPY589835 MZT589835:MZU589835 NJP589835:NJQ589835 NTL589835:NTM589835 ODH589835:ODI589835 OND589835:ONE589835 OWZ589835:OXA589835 PGV589835:PGW589835 PQR589835:PQS589835 QAN589835:QAO589835 QKJ589835:QKK589835 QUF589835:QUG589835 REB589835:REC589835 RNX589835:RNY589835 RXT589835:RXU589835 SHP589835:SHQ589835 SRL589835:SRM589835 TBH589835:TBI589835 TLD589835:TLE589835 TUZ589835:TVA589835 UEV589835:UEW589835 UOR589835:UOS589835 UYN589835:UYO589835 VIJ589835:VIK589835 VSF589835:VSG589835 WCB589835:WCC589835 WLX589835:WLY589835 WVT589835:WVU589835 L655371:M655371 JH655371:JI655371 TD655371:TE655371 ACZ655371:ADA655371 AMV655371:AMW655371 AWR655371:AWS655371 BGN655371:BGO655371 BQJ655371:BQK655371 CAF655371:CAG655371 CKB655371:CKC655371 CTX655371:CTY655371 DDT655371:DDU655371 DNP655371:DNQ655371 DXL655371:DXM655371 EHH655371:EHI655371 ERD655371:ERE655371 FAZ655371:FBA655371 FKV655371:FKW655371 FUR655371:FUS655371 GEN655371:GEO655371 GOJ655371:GOK655371 GYF655371:GYG655371 HIB655371:HIC655371 HRX655371:HRY655371 IBT655371:IBU655371 ILP655371:ILQ655371 IVL655371:IVM655371 JFH655371:JFI655371 JPD655371:JPE655371 JYZ655371:JZA655371 KIV655371:KIW655371 KSR655371:KSS655371 LCN655371:LCO655371 LMJ655371:LMK655371 LWF655371:LWG655371 MGB655371:MGC655371 MPX655371:MPY655371 MZT655371:MZU655371 NJP655371:NJQ655371 NTL655371:NTM655371 ODH655371:ODI655371 OND655371:ONE655371 OWZ655371:OXA655371 PGV655371:PGW655371 PQR655371:PQS655371 QAN655371:QAO655371 QKJ655371:QKK655371 QUF655371:QUG655371 REB655371:REC655371 RNX655371:RNY655371 RXT655371:RXU655371 SHP655371:SHQ655371 SRL655371:SRM655371 TBH655371:TBI655371 TLD655371:TLE655371 TUZ655371:TVA655371 UEV655371:UEW655371 UOR655371:UOS655371 UYN655371:UYO655371 VIJ655371:VIK655371 VSF655371:VSG655371 WCB655371:WCC655371 WLX655371:WLY655371 WVT655371:WVU655371 L720907:M720907 JH720907:JI720907 TD720907:TE720907 ACZ720907:ADA720907 AMV720907:AMW720907 AWR720907:AWS720907 BGN720907:BGO720907 BQJ720907:BQK720907 CAF720907:CAG720907 CKB720907:CKC720907 CTX720907:CTY720907 DDT720907:DDU720907 DNP720907:DNQ720907 DXL720907:DXM720907 EHH720907:EHI720907 ERD720907:ERE720907 FAZ720907:FBA720907 FKV720907:FKW720907 FUR720907:FUS720907 GEN720907:GEO720907 GOJ720907:GOK720907 GYF720907:GYG720907 HIB720907:HIC720907 HRX720907:HRY720907 IBT720907:IBU720907 ILP720907:ILQ720907 IVL720907:IVM720907 JFH720907:JFI720907 JPD720907:JPE720907 JYZ720907:JZA720907 KIV720907:KIW720907 KSR720907:KSS720907 LCN720907:LCO720907 LMJ720907:LMK720907 LWF720907:LWG720907 MGB720907:MGC720907 MPX720907:MPY720907 MZT720907:MZU720907 NJP720907:NJQ720907 NTL720907:NTM720907 ODH720907:ODI720907 OND720907:ONE720907 OWZ720907:OXA720907 PGV720907:PGW720907 PQR720907:PQS720907 QAN720907:QAO720907 QKJ720907:QKK720907 QUF720907:QUG720907 REB720907:REC720907 RNX720907:RNY720907 RXT720907:RXU720907 SHP720907:SHQ720907 SRL720907:SRM720907 TBH720907:TBI720907 TLD720907:TLE720907 TUZ720907:TVA720907 UEV720907:UEW720907 UOR720907:UOS720907 UYN720907:UYO720907 VIJ720907:VIK720907 VSF720907:VSG720907 WCB720907:WCC720907 WLX720907:WLY720907 WVT720907:WVU720907 L786443:M786443 JH786443:JI786443 TD786443:TE786443 ACZ786443:ADA786443 AMV786443:AMW786443 AWR786443:AWS786443 BGN786443:BGO786443 BQJ786443:BQK786443 CAF786443:CAG786443 CKB786443:CKC786443 CTX786443:CTY786443 DDT786443:DDU786443 DNP786443:DNQ786443 DXL786443:DXM786443 EHH786443:EHI786443 ERD786443:ERE786443 FAZ786443:FBA786443 FKV786443:FKW786443 FUR786443:FUS786443 GEN786443:GEO786443 GOJ786443:GOK786443 GYF786443:GYG786443 HIB786443:HIC786443 HRX786443:HRY786443 IBT786443:IBU786443 ILP786443:ILQ786443 IVL786443:IVM786443 JFH786443:JFI786443 JPD786443:JPE786443 JYZ786443:JZA786443 KIV786443:KIW786443 KSR786443:KSS786443 LCN786443:LCO786443 LMJ786443:LMK786443 LWF786443:LWG786443 MGB786443:MGC786443 MPX786443:MPY786443 MZT786443:MZU786443 NJP786443:NJQ786443 NTL786443:NTM786443 ODH786443:ODI786443 OND786443:ONE786443 OWZ786443:OXA786443 PGV786443:PGW786443 PQR786443:PQS786443 QAN786443:QAO786443 QKJ786443:QKK786443 QUF786443:QUG786443 REB786443:REC786443 RNX786443:RNY786443 RXT786443:RXU786443 SHP786443:SHQ786443 SRL786443:SRM786443 TBH786443:TBI786443 TLD786443:TLE786443 TUZ786443:TVA786443 UEV786443:UEW786443 UOR786443:UOS786443 UYN786443:UYO786443 VIJ786443:VIK786443 VSF786443:VSG786443 WCB786443:WCC786443 WLX786443:WLY786443 WVT786443:WVU786443 L851979:M851979 JH851979:JI851979 TD851979:TE851979 ACZ851979:ADA851979 AMV851979:AMW851979 AWR851979:AWS851979 BGN851979:BGO851979 BQJ851979:BQK851979 CAF851979:CAG851979 CKB851979:CKC851979 CTX851979:CTY851979 DDT851979:DDU851979 DNP851979:DNQ851979 DXL851979:DXM851979 EHH851979:EHI851979 ERD851979:ERE851979 FAZ851979:FBA851979 FKV851979:FKW851979 FUR851979:FUS851979 GEN851979:GEO851979 GOJ851979:GOK851979 GYF851979:GYG851979 HIB851979:HIC851979 HRX851979:HRY851979 IBT851979:IBU851979 ILP851979:ILQ851979 IVL851979:IVM851979 JFH851979:JFI851979 JPD851979:JPE851979 JYZ851979:JZA851979 KIV851979:KIW851979 KSR851979:KSS851979 LCN851979:LCO851979 LMJ851979:LMK851979 LWF851979:LWG851979 MGB851979:MGC851979 MPX851979:MPY851979 MZT851979:MZU851979 NJP851979:NJQ851979 NTL851979:NTM851979 ODH851979:ODI851979 OND851979:ONE851979 OWZ851979:OXA851979 PGV851979:PGW851979 PQR851979:PQS851979 QAN851979:QAO851979 QKJ851979:QKK851979 QUF851979:QUG851979 REB851979:REC851979 RNX851979:RNY851979 RXT851979:RXU851979 SHP851979:SHQ851979 SRL851979:SRM851979 TBH851979:TBI851979 TLD851979:TLE851979 TUZ851979:TVA851979 UEV851979:UEW851979 UOR851979:UOS851979 UYN851979:UYO851979 VIJ851979:VIK851979 VSF851979:VSG851979 WCB851979:WCC851979 WLX851979:WLY851979 WVT851979:WVU851979 L917515:M917515 JH917515:JI917515 TD917515:TE917515 ACZ917515:ADA917515 AMV917515:AMW917515 AWR917515:AWS917515 BGN917515:BGO917515 BQJ917515:BQK917515 CAF917515:CAG917515 CKB917515:CKC917515 CTX917515:CTY917515 DDT917515:DDU917515 DNP917515:DNQ917515 DXL917515:DXM917515 EHH917515:EHI917515 ERD917515:ERE917515 FAZ917515:FBA917515 FKV917515:FKW917515 FUR917515:FUS917515 GEN917515:GEO917515 GOJ917515:GOK917515 GYF917515:GYG917515 HIB917515:HIC917515 HRX917515:HRY917515 IBT917515:IBU917515 ILP917515:ILQ917515 IVL917515:IVM917515 JFH917515:JFI917515 JPD917515:JPE917515 JYZ917515:JZA917515 KIV917515:KIW917515 KSR917515:KSS917515 LCN917515:LCO917515 LMJ917515:LMK917515 LWF917515:LWG917515 MGB917515:MGC917515 MPX917515:MPY917515 MZT917515:MZU917515 NJP917515:NJQ917515 NTL917515:NTM917515 ODH917515:ODI917515 OND917515:ONE917515 OWZ917515:OXA917515 PGV917515:PGW917515 PQR917515:PQS917515 QAN917515:QAO917515 QKJ917515:QKK917515 QUF917515:QUG917515 REB917515:REC917515 RNX917515:RNY917515 RXT917515:RXU917515 SHP917515:SHQ917515 SRL917515:SRM917515 TBH917515:TBI917515 TLD917515:TLE917515 TUZ917515:TVA917515 UEV917515:UEW917515 UOR917515:UOS917515 UYN917515:UYO917515 VIJ917515:VIK917515 VSF917515:VSG917515 WCB917515:WCC917515 WLX917515:WLY917515 WVT917515:WVU917515 L983051:M983051 JH983051:JI983051 TD983051:TE983051 ACZ983051:ADA983051 AMV983051:AMW983051 AWR983051:AWS983051 BGN983051:BGO983051 BQJ983051:BQK983051 CAF983051:CAG983051 CKB983051:CKC983051 CTX983051:CTY983051 DDT983051:DDU983051 DNP983051:DNQ983051 DXL983051:DXM983051 EHH983051:EHI983051 ERD983051:ERE983051 FAZ983051:FBA983051 FKV983051:FKW983051 FUR983051:FUS983051 GEN983051:GEO983051 GOJ983051:GOK983051 GYF983051:GYG983051 HIB983051:HIC983051 HRX983051:HRY983051 IBT983051:IBU983051 ILP983051:ILQ983051 IVL983051:IVM983051 JFH983051:JFI983051 JPD983051:JPE983051 JYZ983051:JZA983051 KIV983051:KIW983051 KSR983051:KSS983051 LCN983051:LCO983051 LMJ983051:LMK983051 LWF983051:LWG983051 MGB983051:MGC983051 MPX983051:MPY983051 MZT983051:MZU983051 NJP983051:NJQ983051 NTL983051:NTM983051 ODH983051:ODI983051 OND983051:ONE983051 OWZ983051:OXA983051 PGV983051:PGW983051 PQR983051:PQS983051 QAN983051:QAO983051 QKJ983051:QKK983051 QUF983051:QUG983051 REB983051:REC983051 RNX983051:RNY983051 RXT983051:RXU983051 SHP983051:SHQ983051 SRL983051:SRM983051 TBH983051:TBI983051 TLD983051:TLE983051 TUZ983051:TVA983051 UEV983051:UEW983051 UOR983051:UOS983051 UYN983051:UYO983051 VIJ983051:VIK983051 VSF983051:VSG983051 WCB983051:WCC983051 WLX983051:WLY983051 WVT983051:WVU983051" xr:uid="{00000000-0002-0000-0200-000000000000}"/>
  </dataValidations>
  <pageMargins left="0.78740157480314965" right="0.59055118110236227" top="0.78740157480314965" bottom="0.78740157480314965" header="0.39370078740157483" footer="0.3937007874015748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autoPageBreaks="0"/>
  </sheetPr>
  <dimension ref="B3:I40"/>
  <sheetViews>
    <sheetView zoomScale="85" zoomScaleNormal="115" zoomScaleSheetLayoutView="85" workbookViewId="0">
      <selection activeCell="N20" sqref="N20"/>
    </sheetView>
  </sheetViews>
  <sheetFormatPr defaultRowHeight="14.25"/>
  <cols>
    <col min="1" max="1" width="6.375" style="143" customWidth="1"/>
    <col min="2" max="2" width="4.375" style="113" customWidth="1"/>
    <col min="3" max="3" width="4.5" style="113" customWidth="1"/>
    <col min="4" max="4" width="15.625" style="113" customWidth="1"/>
    <col min="5" max="5" width="8.875" style="113" customWidth="1"/>
    <col min="6" max="8" width="20.25" style="114" customWidth="1"/>
    <col min="9" max="9" width="4.625" style="113" customWidth="1"/>
    <col min="10" max="253" width="9" style="143"/>
    <col min="254" max="254" width="6.375" style="143" customWidth="1"/>
    <col min="255" max="255" width="4.375" style="143" customWidth="1"/>
    <col min="256" max="256" width="4.5" style="143" customWidth="1"/>
    <col min="257" max="257" width="15.625" style="143" customWidth="1"/>
    <col min="258" max="258" width="8.875" style="143" customWidth="1"/>
    <col min="259" max="261" width="20.25" style="143" customWidth="1"/>
    <col min="262" max="262" width="4.625" style="143" customWidth="1"/>
    <col min="263" max="509" width="9" style="143"/>
    <col min="510" max="510" width="6.375" style="143" customWidth="1"/>
    <col min="511" max="511" width="4.375" style="143" customWidth="1"/>
    <col min="512" max="512" width="4.5" style="143" customWidth="1"/>
    <col min="513" max="513" width="15.625" style="143" customWidth="1"/>
    <col min="514" max="514" width="8.875" style="143" customWidth="1"/>
    <col min="515" max="517" width="20.25" style="143" customWidth="1"/>
    <col min="518" max="518" width="4.625" style="143" customWidth="1"/>
    <col min="519" max="765" width="9" style="143"/>
    <col min="766" max="766" width="6.375" style="143" customWidth="1"/>
    <col min="767" max="767" width="4.375" style="143" customWidth="1"/>
    <col min="768" max="768" width="4.5" style="143" customWidth="1"/>
    <col min="769" max="769" width="15.625" style="143" customWidth="1"/>
    <col min="770" max="770" width="8.875" style="143" customWidth="1"/>
    <col min="771" max="773" width="20.25" style="143" customWidth="1"/>
    <col min="774" max="774" width="4.625" style="143" customWidth="1"/>
    <col min="775" max="1021" width="9" style="143"/>
    <col min="1022" max="1022" width="6.375" style="143" customWidth="1"/>
    <col min="1023" max="1023" width="4.375" style="143" customWidth="1"/>
    <col min="1024" max="1024" width="4.5" style="143" customWidth="1"/>
    <col min="1025" max="1025" width="15.625" style="143" customWidth="1"/>
    <col min="1026" max="1026" width="8.875" style="143" customWidth="1"/>
    <col min="1027" max="1029" width="20.25" style="143" customWidth="1"/>
    <col min="1030" max="1030" width="4.625" style="143" customWidth="1"/>
    <col min="1031" max="1277" width="9" style="143"/>
    <col min="1278" max="1278" width="6.375" style="143" customWidth="1"/>
    <col min="1279" max="1279" width="4.375" style="143" customWidth="1"/>
    <col min="1280" max="1280" width="4.5" style="143" customWidth="1"/>
    <col min="1281" max="1281" width="15.625" style="143" customWidth="1"/>
    <col min="1282" max="1282" width="8.875" style="143" customWidth="1"/>
    <col min="1283" max="1285" width="20.25" style="143" customWidth="1"/>
    <col min="1286" max="1286" width="4.625" style="143" customWidth="1"/>
    <col min="1287" max="1533" width="9" style="143"/>
    <col min="1534" max="1534" width="6.375" style="143" customWidth="1"/>
    <col min="1535" max="1535" width="4.375" style="143" customWidth="1"/>
    <col min="1536" max="1536" width="4.5" style="143" customWidth="1"/>
    <col min="1537" max="1537" width="15.625" style="143" customWidth="1"/>
    <col min="1538" max="1538" width="8.875" style="143" customWidth="1"/>
    <col min="1539" max="1541" width="20.25" style="143" customWidth="1"/>
    <col min="1542" max="1542" width="4.625" style="143" customWidth="1"/>
    <col min="1543" max="1789" width="9" style="143"/>
    <col min="1790" max="1790" width="6.375" style="143" customWidth="1"/>
    <col min="1791" max="1791" width="4.375" style="143" customWidth="1"/>
    <col min="1792" max="1792" width="4.5" style="143" customWidth="1"/>
    <col min="1793" max="1793" width="15.625" style="143" customWidth="1"/>
    <col min="1794" max="1794" width="8.875" style="143" customWidth="1"/>
    <col min="1795" max="1797" width="20.25" style="143" customWidth="1"/>
    <col min="1798" max="1798" width="4.625" style="143" customWidth="1"/>
    <col min="1799" max="2045" width="9" style="143"/>
    <col min="2046" max="2046" width="6.375" style="143" customWidth="1"/>
    <col min="2047" max="2047" width="4.375" style="143" customWidth="1"/>
    <col min="2048" max="2048" width="4.5" style="143" customWidth="1"/>
    <col min="2049" max="2049" width="15.625" style="143" customWidth="1"/>
    <col min="2050" max="2050" width="8.875" style="143" customWidth="1"/>
    <col min="2051" max="2053" width="20.25" style="143" customWidth="1"/>
    <col min="2054" max="2054" width="4.625" style="143" customWidth="1"/>
    <col min="2055" max="2301" width="9" style="143"/>
    <col min="2302" max="2302" width="6.375" style="143" customWidth="1"/>
    <col min="2303" max="2303" width="4.375" style="143" customWidth="1"/>
    <col min="2304" max="2304" width="4.5" style="143" customWidth="1"/>
    <col min="2305" max="2305" width="15.625" style="143" customWidth="1"/>
    <col min="2306" max="2306" width="8.875" style="143" customWidth="1"/>
    <col min="2307" max="2309" width="20.25" style="143" customWidth="1"/>
    <col min="2310" max="2310" width="4.625" style="143" customWidth="1"/>
    <col min="2311" max="2557" width="9" style="143"/>
    <col min="2558" max="2558" width="6.375" style="143" customWidth="1"/>
    <col min="2559" max="2559" width="4.375" style="143" customWidth="1"/>
    <col min="2560" max="2560" width="4.5" style="143" customWidth="1"/>
    <col min="2561" max="2561" width="15.625" style="143" customWidth="1"/>
    <col min="2562" max="2562" width="8.875" style="143" customWidth="1"/>
    <col min="2563" max="2565" width="20.25" style="143" customWidth="1"/>
    <col min="2566" max="2566" width="4.625" style="143" customWidth="1"/>
    <col min="2567" max="2813" width="9" style="143"/>
    <col min="2814" max="2814" width="6.375" style="143" customWidth="1"/>
    <col min="2815" max="2815" width="4.375" style="143" customWidth="1"/>
    <col min="2816" max="2816" width="4.5" style="143" customWidth="1"/>
    <col min="2817" max="2817" width="15.625" style="143" customWidth="1"/>
    <col min="2818" max="2818" width="8.875" style="143" customWidth="1"/>
    <col min="2819" max="2821" width="20.25" style="143" customWidth="1"/>
    <col min="2822" max="2822" width="4.625" style="143" customWidth="1"/>
    <col min="2823" max="3069" width="9" style="143"/>
    <col min="3070" max="3070" width="6.375" style="143" customWidth="1"/>
    <col min="3071" max="3071" width="4.375" style="143" customWidth="1"/>
    <col min="3072" max="3072" width="4.5" style="143" customWidth="1"/>
    <col min="3073" max="3073" width="15.625" style="143" customWidth="1"/>
    <col min="3074" max="3074" width="8.875" style="143" customWidth="1"/>
    <col min="3075" max="3077" width="20.25" style="143" customWidth="1"/>
    <col min="3078" max="3078" width="4.625" style="143" customWidth="1"/>
    <col min="3079" max="3325" width="9" style="143"/>
    <col min="3326" max="3326" width="6.375" style="143" customWidth="1"/>
    <col min="3327" max="3327" width="4.375" style="143" customWidth="1"/>
    <col min="3328" max="3328" width="4.5" style="143" customWidth="1"/>
    <col min="3329" max="3329" width="15.625" style="143" customWidth="1"/>
    <col min="3330" max="3330" width="8.875" style="143" customWidth="1"/>
    <col min="3331" max="3333" width="20.25" style="143" customWidth="1"/>
    <col min="3334" max="3334" width="4.625" style="143" customWidth="1"/>
    <col min="3335" max="3581" width="9" style="143"/>
    <col min="3582" max="3582" width="6.375" style="143" customWidth="1"/>
    <col min="3583" max="3583" width="4.375" style="143" customWidth="1"/>
    <col min="3584" max="3584" width="4.5" style="143" customWidth="1"/>
    <col min="3585" max="3585" width="15.625" style="143" customWidth="1"/>
    <col min="3586" max="3586" width="8.875" style="143" customWidth="1"/>
    <col min="3587" max="3589" width="20.25" style="143" customWidth="1"/>
    <col min="3590" max="3590" width="4.625" style="143" customWidth="1"/>
    <col min="3591" max="3837" width="9" style="143"/>
    <col min="3838" max="3838" width="6.375" style="143" customWidth="1"/>
    <col min="3839" max="3839" width="4.375" style="143" customWidth="1"/>
    <col min="3840" max="3840" width="4.5" style="143" customWidth="1"/>
    <col min="3841" max="3841" width="15.625" style="143" customWidth="1"/>
    <col min="3842" max="3842" width="8.875" style="143" customWidth="1"/>
    <col min="3843" max="3845" width="20.25" style="143" customWidth="1"/>
    <col min="3846" max="3846" width="4.625" style="143" customWidth="1"/>
    <col min="3847" max="4093" width="9" style="143"/>
    <col min="4094" max="4094" width="6.375" style="143" customWidth="1"/>
    <col min="4095" max="4095" width="4.375" style="143" customWidth="1"/>
    <col min="4096" max="4096" width="4.5" style="143" customWidth="1"/>
    <col min="4097" max="4097" width="15.625" style="143" customWidth="1"/>
    <col min="4098" max="4098" width="8.875" style="143" customWidth="1"/>
    <col min="4099" max="4101" width="20.25" style="143" customWidth="1"/>
    <col min="4102" max="4102" width="4.625" style="143" customWidth="1"/>
    <col min="4103" max="4349" width="9" style="143"/>
    <col min="4350" max="4350" width="6.375" style="143" customWidth="1"/>
    <col min="4351" max="4351" width="4.375" style="143" customWidth="1"/>
    <col min="4352" max="4352" width="4.5" style="143" customWidth="1"/>
    <col min="4353" max="4353" width="15.625" style="143" customWidth="1"/>
    <col min="4354" max="4354" width="8.875" style="143" customWidth="1"/>
    <col min="4355" max="4357" width="20.25" style="143" customWidth="1"/>
    <col min="4358" max="4358" width="4.625" style="143" customWidth="1"/>
    <col min="4359" max="4605" width="9" style="143"/>
    <col min="4606" max="4606" width="6.375" style="143" customWidth="1"/>
    <col min="4607" max="4607" width="4.375" style="143" customWidth="1"/>
    <col min="4608" max="4608" width="4.5" style="143" customWidth="1"/>
    <col min="4609" max="4609" width="15.625" style="143" customWidth="1"/>
    <col min="4610" max="4610" width="8.875" style="143" customWidth="1"/>
    <col min="4611" max="4613" width="20.25" style="143" customWidth="1"/>
    <col min="4614" max="4614" width="4.625" style="143" customWidth="1"/>
    <col min="4615" max="4861" width="9" style="143"/>
    <col min="4862" max="4862" width="6.375" style="143" customWidth="1"/>
    <col min="4863" max="4863" width="4.375" style="143" customWidth="1"/>
    <col min="4864" max="4864" width="4.5" style="143" customWidth="1"/>
    <col min="4865" max="4865" width="15.625" style="143" customWidth="1"/>
    <col min="4866" max="4866" width="8.875" style="143" customWidth="1"/>
    <col min="4867" max="4869" width="20.25" style="143" customWidth="1"/>
    <col min="4870" max="4870" width="4.625" style="143" customWidth="1"/>
    <col min="4871" max="5117" width="9" style="143"/>
    <col min="5118" max="5118" width="6.375" style="143" customWidth="1"/>
    <col min="5119" max="5119" width="4.375" style="143" customWidth="1"/>
    <col min="5120" max="5120" width="4.5" style="143" customWidth="1"/>
    <col min="5121" max="5121" width="15.625" style="143" customWidth="1"/>
    <col min="5122" max="5122" width="8.875" style="143" customWidth="1"/>
    <col min="5123" max="5125" width="20.25" style="143" customWidth="1"/>
    <col min="5126" max="5126" width="4.625" style="143" customWidth="1"/>
    <col min="5127" max="5373" width="9" style="143"/>
    <col min="5374" max="5374" width="6.375" style="143" customWidth="1"/>
    <col min="5375" max="5375" width="4.375" style="143" customWidth="1"/>
    <col min="5376" max="5376" width="4.5" style="143" customWidth="1"/>
    <col min="5377" max="5377" width="15.625" style="143" customWidth="1"/>
    <col min="5378" max="5378" width="8.875" style="143" customWidth="1"/>
    <col min="5379" max="5381" width="20.25" style="143" customWidth="1"/>
    <col min="5382" max="5382" width="4.625" style="143" customWidth="1"/>
    <col min="5383" max="5629" width="9" style="143"/>
    <col min="5630" max="5630" width="6.375" style="143" customWidth="1"/>
    <col min="5631" max="5631" width="4.375" style="143" customWidth="1"/>
    <col min="5632" max="5632" width="4.5" style="143" customWidth="1"/>
    <col min="5633" max="5633" width="15.625" style="143" customWidth="1"/>
    <col min="5634" max="5634" width="8.875" style="143" customWidth="1"/>
    <col min="5635" max="5637" width="20.25" style="143" customWidth="1"/>
    <col min="5638" max="5638" width="4.625" style="143" customWidth="1"/>
    <col min="5639" max="5885" width="9" style="143"/>
    <col min="5886" max="5886" width="6.375" style="143" customWidth="1"/>
    <col min="5887" max="5887" width="4.375" style="143" customWidth="1"/>
    <col min="5888" max="5888" width="4.5" style="143" customWidth="1"/>
    <col min="5889" max="5889" width="15.625" style="143" customWidth="1"/>
    <col min="5890" max="5890" width="8.875" style="143" customWidth="1"/>
    <col min="5891" max="5893" width="20.25" style="143" customWidth="1"/>
    <col min="5894" max="5894" width="4.625" style="143" customWidth="1"/>
    <col min="5895" max="6141" width="9" style="143"/>
    <col min="6142" max="6142" width="6.375" style="143" customWidth="1"/>
    <col min="6143" max="6143" width="4.375" style="143" customWidth="1"/>
    <col min="6144" max="6144" width="4.5" style="143" customWidth="1"/>
    <col min="6145" max="6145" width="15.625" style="143" customWidth="1"/>
    <col min="6146" max="6146" width="8.875" style="143" customWidth="1"/>
    <col min="6147" max="6149" width="20.25" style="143" customWidth="1"/>
    <col min="6150" max="6150" width="4.625" style="143" customWidth="1"/>
    <col min="6151" max="6397" width="9" style="143"/>
    <col min="6398" max="6398" width="6.375" style="143" customWidth="1"/>
    <col min="6399" max="6399" width="4.375" style="143" customWidth="1"/>
    <col min="6400" max="6400" width="4.5" style="143" customWidth="1"/>
    <col min="6401" max="6401" width="15.625" style="143" customWidth="1"/>
    <col min="6402" max="6402" width="8.875" style="143" customWidth="1"/>
    <col min="6403" max="6405" width="20.25" style="143" customWidth="1"/>
    <col min="6406" max="6406" width="4.625" style="143" customWidth="1"/>
    <col min="6407" max="6653" width="9" style="143"/>
    <col min="6654" max="6654" width="6.375" style="143" customWidth="1"/>
    <col min="6655" max="6655" width="4.375" style="143" customWidth="1"/>
    <col min="6656" max="6656" width="4.5" style="143" customWidth="1"/>
    <col min="6657" max="6657" width="15.625" style="143" customWidth="1"/>
    <col min="6658" max="6658" width="8.875" style="143" customWidth="1"/>
    <col min="6659" max="6661" width="20.25" style="143" customWidth="1"/>
    <col min="6662" max="6662" width="4.625" style="143" customWidth="1"/>
    <col min="6663" max="6909" width="9" style="143"/>
    <col min="6910" max="6910" width="6.375" style="143" customWidth="1"/>
    <col min="6911" max="6911" width="4.375" style="143" customWidth="1"/>
    <col min="6912" max="6912" width="4.5" style="143" customWidth="1"/>
    <col min="6913" max="6913" width="15.625" style="143" customWidth="1"/>
    <col min="6914" max="6914" width="8.875" style="143" customWidth="1"/>
    <col min="6915" max="6917" width="20.25" style="143" customWidth="1"/>
    <col min="6918" max="6918" width="4.625" style="143" customWidth="1"/>
    <col min="6919" max="7165" width="9" style="143"/>
    <col min="7166" max="7166" width="6.375" style="143" customWidth="1"/>
    <col min="7167" max="7167" width="4.375" style="143" customWidth="1"/>
    <col min="7168" max="7168" width="4.5" style="143" customWidth="1"/>
    <col min="7169" max="7169" width="15.625" style="143" customWidth="1"/>
    <col min="7170" max="7170" width="8.875" style="143" customWidth="1"/>
    <col min="7171" max="7173" width="20.25" style="143" customWidth="1"/>
    <col min="7174" max="7174" width="4.625" style="143" customWidth="1"/>
    <col min="7175" max="7421" width="9" style="143"/>
    <col min="7422" max="7422" width="6.375" style="143" customWidth="1"/>
    <col min="7423" max="7423" width="4.375" style="143" customWidth="1"/>
    <col min="7424" max="7424" width="4.5" style="143" customWidth="1"/>
    <col min="7425" max="7425" width="15.625" style="143" customWidth="1"/>
    <col min="7426" max="7426" width="8.875" style="143" customWidth="1"/>
    <col min="7427" max="7429" width="20.25" style="143" customWidth="1"/>
    <col min="7430" max="7430" width="4.625" style="143" customWidth="1"/>
    <col min="7431" max="7677" width="9" style="143"/>
    <col min="7678" max="7678" width="6.375" style="143" customWidth="1"/>
    <col min="7679" max="7679" width="4.375" style="143" customWidth="1"/>
    <col min="7680" max="7680" width="4.5" style="143" customWidth="1"/>
    <col min="7681" max="7681" width="15.625" style="143" customWidth="1"/>
    <col min="7682" max="7682" width="8.875" style="143" customWidth="1"/>
    <col min="7683" max="7685" width="20.25" style="143" customWidth="1"/>
    <col min="7686" max="7686" width="4.625" style="143" customWidth="1"/>
    <col min="7687" max="7933" width="9" style="143"/>
    <col min="7934" max="7934" width="6.375" style="143" customWidth="1"/>
    <col min="7935" max="7935" width="4.375" style="143" customWidth="1"/>
    <col min="7936" max="7936" width="4.5" style="143" customWidth="1"/>
    <col min="7937" max="7937" width="15.625" style="143" customWidth="1"/>
    <col min="7938" max="7938" width="8.875" style="143" customWidth="1"/>
    <col min="7939" max="7941" width="20.25" style="143" customWidth="1"/>
    <col min="7942" max="7942" width="4.625" style="143" customWidth="1"/>
    <col min="7943" max="8189" width="9" style="143"/>
    <col min="8190" max="8190" width="6.375" style="143" customWidth="1"/>
    <col min="8191" max="8191" width="4.375" style="143" customWidth="1"/>
    <col min="8192" max="8192" width="4.5" style="143" customWidth="1"/>
    <col min="8193" max="8193" width="15.625" style="143" customWidth="1"/>
    <col min="8194" max="8194" width="8.875" style="143" customWidth="1"/>
    <col min="8195" max="8197" width="20.25" style="143" customWidth="1"/>
    <col min="8198" max="8198" width="4.625" style="143" customWidth="1"/>
    <col min="8199" max="8445" width="9" style="143"/>
    <col min="8446" max="8446" width="6.375" style="143" customWidth="1"/>
    <col min="8447" max="8447" width="4.375" style="143" customWidth="1"/>
    <col min="8448" max="8448" width="4.5" style="143" customWidth="1"/>
    <col min="8449" max="8449" width="15.625" style="143" customWidth="1"/>
    <col min="8450" max="8450" width="8.875" style="143" customWidth="1"/>
    <col min="8451" max="8453" width="20.25" style="143" customWidth="1"/>
    <col min="8454" max="8454" width="4.625" style="143" customWidth="1"/>
    <col min="8455" max="8701" width="9" style="143"/>
    <col min="8702" max="8702" width="6.375" style="143" customWidth="1"/>
    <col min="8703" max="8703" width="4.375" style="143" customWidth="1"/>
    <col min="8704" max="8704" width="4.5" style="143" customWidth="1"/>
    <col min="8705" max="8705" width="15.625" style="143" customWidth="1"/>
    <col min="8706" max="8706" width="8.875" style="143" customWidth="1"/>
    <col min="8707" max="8709" width="20.25" style="143" customWidth="1"/>
    <col min="8710" max="8710" width="4.625" style="143" customWidth="1"/>
    <col min="8711" max="8957" width="9" style="143"/>
    <col min="8958" max="8958" width="6.375" style="143" customWidth="1"/>
    <col min="8959" max="8959" width="4.375" style="143" customWidth="1"/>
    <col min="8960" max="8960" width="4.5" style="143" customWidth="1"/>
    <col min="8961" max="8961" width="15.625" style="143" customWidth="1"/>
    <col min="8962" max="8962" width="8.875" style="143" customWidth="1"/>
    <col min="8963" max="8965" width="20.25" style="143" customWidth="1"/>
    <col min="8966" max="8966" width="4.625" style="143" customWidth="1"/>
    <col min="8967" max="9213" width="9" style="143"/>
    <col min="9214" max="9214" width="6.375" style="143" customWidth="1"/>
    <col min="9215" max="9215" width="4.375" style="143" customWidth="1"/>
    <col min="9216" max="9216" width="4.5" style="143" customWidth="1"/>
    <col min="9217" max="9217" width="15.625" style="143" customWidth="1"/>
    <col min="9218" max="9218" width="8.875" style="143" customWidth="1"/>
    <col min="9219" max="9221" width="20.25" style="143" customWidth="1"/>
    <col min="9222" max="9222" width="4.625" style="143" customWidth="1"/>
    <col min="9223" max="9469" width="9" style="143"/>
    <col min="9470" max="9470" width="6.375" style="143" customWidth="1"/>
    <col min="9471" max="9471" width="4.375" style="143" customWidth="1"/>
    <col min="9472" max="9472" width="4.5" style="143" customWidth="1"/>
    <col min="9473" max="9473" width="15.625" style="143" customWidth="1"/>
    <col min="9474" max="9474" width="8.875" style="143" customWidth="1"/>
    <col min="9475" max="9477" width="20.25" style="143" customWidth="1"/>
    <col min="9478" max="9478" width="4.625" style="143" customWidth="1"/>
    <col min="9479" max="9725" width="9" style="143"/>
    <col min="9726" max="9726" width="6.375" style="143" customWidth="1"/>
    <col min="9727" max="9727" width="4.375" style="143" customWidth="1"/>
    <col min="9728" max="9728" width="4.5" style="143" customWidth="1"/>
    <col min="9729" max="9729" width="15.625" style="143" customWidth="1"/>
    <col min="9730" max="9730" width="8.875" style="143" customWidth="1"/>
    <col min="9731" max="9733" width="20.25" style="143" customWidth="1"/>
    <col min="9734" max="9734" width="4.625" style="143" customWidth="1"/>
    <col min="9735" max="9981" width="9" style="143"/>
    <col min="9982" max="9982" width="6.375" style="143" customWidth="1"/>
    <col min="9983" max="9983" width="4.375" style="143" customWidth="1"/>
    <col min="9984" max="9984" width="4.5" style="143" customWidth="1"/>
    <col min="9985" max="9985" width="15.625" style="143" customWidth="1"/>
    <col min="9986" max="9986" width="8.875" style="143" customWidth="1"/>
    <col min="9987" max="9989" width="20.25" style="143" customWidth="1"/>
    <col min="9990" max="9990" width="4.625" style="143" customWidth="1"/>
    <col min="9991" max="10237" width="9" style="143"/>
    <col min="10238" max="10238" width="6.375" style="143" customWidth="1"/>
    <col min="10239" max="10239" width="4.375" style="143" customWidth="1"/>
    <col min="10240" max="10240" width="4.5" style="143" customWidth="1"/>
    <col min="10241" max="10241" width="15.625" style="143" customWidth="1"/>
    <col min="10242" max="10242" width="8.875" style="143" customWidth="1"/>
    <col min="10243" max="10245" width="20.25" style="143" customWidth="1"/>
    <col min="10246" max="10246" width="4.625" style="143" customWidth="1"/>
    <col min="10247" max="10493" width="9" style="143"/>
    <col min="10494" max="10494" width="6.375" style="143" customWidth="1"/>
    <col min="10495" max="10495" width="4.375" style="143" customWidth="1"/>
    <col min="10496" max="10496" width="4.5" style="143" customWidth="1"/>
    <col min="10497" max="10497" width="15.625" style="143" customWidth="1"/>
    <col min="10498" max="10498" width="8.875" style="143" customWidth="1"/>
    <col min="10499" max="10501" width="20.25" style="143" customWidth="1"/>
    <col min="10502" max="10502" width="4.625" style="143" customWidth="1"/>
    <col min="10503" max="10749" width="9" style="143"/>
    <col min="10750" max="10750" width="6.375" style="143" customWidth="1"/>
    <col min="10751" max="10751" width="4.375" style="143" customWidth="1"/>
    <col min="10752" max="10752" width="4.5" style="143" customWidth="1"/>
    <col min="10753" max="10753" width="15.625" style="143" customWidth="1"/>
    <col min="10754" max="10754" width="8.875" style="143" customWidth="1"/>
    <col min="10755" max="10757" width="20.25" style="143" customWidth="1"/>
    <col min="10758" max="10758" width="4.625" style="143" customWidth="1"/>
    <col min="10759" max="11005" width="9" style="143"/>
    <col min="11006" max="11006" width="6.375" style="143" customWidth="1"/>
    <col min="11007" max="11007" width="4.375" style="143" customWidth="1"/>
    <col min="11008" max="11008" width="4.5" style="143" customWidth="1"/>
    <col min="11009" max="11009" width="15.625" style="143" customWidth="1"/>
    <col min="11010" max="11010" width="8.875" style="143" customWidth="1"/>
    <col min="11011" max="11013" width="20.25" style="143" customWidth="1"/>
    <col min="11014" max="11014" width="4.625" style="143" customWidth="1"/>
    <col min="11015" max="11261" width="9" style="143"/>
    <col min="11262" max="11262" width="6.375" style="143" customWidth="1"/>
    <col min="11263" max="11263" width="4.375" style="143" customWidth="1"/>
    <col min="11264" max="11264" width="4.5" style="143" customWidth="1"/>
    <col min="11265" max="11265" width="15.625" style="143" customWidth="1"/>
    <col min="11266" max="11266" width="8.875" style="143" customWidth="1"/>
    <col min="11267" max="11269" width="20.25" style="143" customWidth="1"/>
    <col min="11270" max="11270" width="4.625" style="143" customWidth="1"/>
    <col min="11271" max="11517" width="9" style="143"/>
    <col min="11518" max="11518" width="6.375" style="143" customWidth="1"/>
    <col min="11519" max="11519" width="4.375" style="143" customWidth="1"/>
    <col min="11520" max="11520" width="4.5" style="143" customWidth="1"/>
    <col min="11521" max="11521" width="15.625" style="143" customWidth="1"/>
    <col min="11522" max="11522" width="8.875" style="143" customWidth="1"/>
    <col min="11523" max="11525" width="20.25" style="143" customWidth="1"/>
    <col min="11526" max="11526" width="4.625" style="143" customWidth="1"/>
    <col min="11527" max="11773" width="9" style="143"/>
    <col min="11774" max="11774" width="6.375" style="143" customWidth="1"/>
    <col min="11775" max="11775" width="4.375" style="143" customWidth="1"/>
    <col min="11776" max="11776" width="4.5" style="143" customWidth="1"/>
    <col min="11777" max="11777" width="15.625" style="143" customWidth="1"/>
    <col min="11778" max="11778" width="8.875" style="143" customWidth="1"/>
    <col min="11779" max="11781" width="20.25" style="143" customWidth="1"/>
    <col min="11782" max="11782" width="4.625" style="143" customWidth="1"/>
    <col min="11783" max="12029" width="9" style="143"/>
    <col min="12030" max="12030" width="6.375" style="143" customWidth="1"/>
    <col min="12031" max="12031" width="4.375" style="143" customWidth="1"/>
    <col min="12032" max="12032" width="4.5" style="143" customWidth="1"/>
    <col min="12033" max="12033" width="15.625" style="143" customWidth="1"/>
    <col min="12034" max="12034" width="8.875" style="143" customWidth="1"/>
    <col min="12035" max="12037" width="20.25" style="143" customWidth="1"/>
    <col min="12038" max="12038" width="4.625" style="143" customWidth="1"/>
    <col min="12039" max="12285" width="9" style="143"/>
    <col min="12286" max="12286" width="6.375" style="143" customWidth="1"/>
    <col min="12287" max="12287" width="4.375" style="143" customWidth="1"/>
    <col min="12288" max="12288" width="4.5" style="143" customWidth="1"/>
    <col min="12289" max="12289" width="15.625" style="143" customWidth="1"/>
    <col min="12290" max="12290" width="8.875" style="143" customWidth="1"/>
    <col min="12291" max="12293" width="20.25" style="143" customWidth="1"/>
    <col min="12294" max="12294" width="4.625" style="143" customWidth="1"/>
    <col min="12295" max="12541" width="9" style="143"/>
    <col min="12542" max="12542" width="6.375" style="143" customWidth="1"/>
    <col min="12543" max="12543" width="4.375" style="143" customWidth="1"/>
    <col min="12544" max="12544" width="4.5" style="143" customWidth="1"/>
    <col min="12545" max="12545" width="15.625" style="143" customWidth="1"/>
    <col min="12546" max="12546" width="8.875" style="143" customWidth="1"/>
    <col min="12547" max="12549" width="20.25" style="143" customWidth="1"/>
    <col min="12550" max="12550" width="4.625" style="143" customWidth="1"/>
    <col min="12551" max="12797" width="9" style="143"/>
    <col min="12798" max="12798" width="6.375" style="143" customWidth="1"/>
    <col min="12799" max="12799" width="4.375" style="143" customWidth="1"/>
    <col min="12800" max="12800" width="4.5" style="143" customWidth="1"/>
    <col min="12801" max="12801" width="15.625" style="143" customWidth="1"/>
    <col min="12802" max="12802" width="8.875" style="143" customWidth="1"/>
    <col min="12803" max="12805" width="20.25" style="143" customWidth="1"/>
    <col min="12806" max="12806" width="4.625" style="143" customWidth="1"/>
    <col min="12807" max="13053" width="9" style="143"/>
    <col min="13054" max="13054" width="6.375" style="143" customWidth="1"/>
    <col min="13055" max="13055" width="4.375" style="143" customWidth="1"/>
    <col min="13056" max="13056" width="4.5" style="143" customWidth="1"/>
    <col min="13057" max="13057" width="15.625" style="143" customWidth="1"/>
    <col min="13058" max="13058" width="8.875" style="143" customWidth="1"/>
    <col min="13059" max="13061" width="20.25" style="143" customWidth="1"/>
    <col min="13062" max="13062" width="4.625" style="143" customWidth="1"/>
    <col min="13063" max="13309" width="9" style="143"/>
    <col min="13310" max="13310" width="6.375" style="143" customWidth="1"/>
    <col min="13311" max="13311" width="4.375" style="143" customWidth="1"/>
    <col min="13312" max="13312" width="4.5" style="143" customWidth="1"/>
    <col min="13313" max="13313" width="15.625" style="143" customWidth="1"/>
    <col min="13314" max="13314" width="8.875" style="143" customWidth="1"/>
    <col min="13315" max="13317" width="20.25" style="143" customWidth="1"/>
    <col min="13318" max="13318" width="4.625" style="143" customWidth="1"/>
    <col min="13319" max="13565" width="9" style="143"/>
    <col min="13566" max="13566" width="6.375" style="143" customWidth="1"/>
    <col min="13567" max="13567" width="4.375" style="143" customWidth="1"/>
    <col min="13568" max="13568" width="4.5" style="143" customWidth="1"/>
    <col min="13569" max="13569" width="15.625" style="143" customWidth="1"/>
    <col min="13570" max="13570" width="8.875" style="143" customWidth="1"/>
    <col min="13571" max="13573" width="20.25" style="143" customWidth="1"/>
    <col min="13574" max="13574" width="4.625" style="143" customWidth="1"/>
    <col min="13575" max="13821" width="9" style="143"/>
    <col min="13822" max="13822" width="6.375" style="143" customWidth="1"/>
    <col min="13823" max="13823" width="4.375" style="143" customWidth="1"/>
    <col min="13824" max="13824" width="4.5" style="143" customWidth="1"/>
    <col min="13825" max="13825" width="15.625" style="143" customWidth="1"/>
    <col min="13826" max="13826" width="8.875" style="143" customWidth="1"/>
    <col min="13827" max="13829" width="20.25" style="143" customWidth="1"/>
    <col min="13830" max="13830" width="4.625" style="143" customWidth="1"/>
    <col min="13831" max="14077" width="9" style="143"/>
    <col min="14078" max="14078" width="6.375" style="143" customWidth="1"/>
    <col min="14079" max="14079" width="4.375" style="143" customWidth="1"/>
    <col min="14080" max="14080" width="4.5" style="143" customWidth="1"/>
    <col min="14081" max="14081" width="15.625" style="143" customWidth="1"/>
    <col min="14082" max="14082" width="8.875" style="143" customWidth="1"/>
    <col min="14083" max="14085" width="20.25" style="143" customWidth="1"/>
    <col min="14086" max="14086" width="4.625" style="143" customWidth="1"/>
    <col min="14087" max="14333" width="9" style="143"/>
    <col min="14334" max="14334" width="6.375" style="143" customWidth="1"/>
    <col min="14335" max="14335" width="4.375" style="143" customWidth="1"/>
    <col min="14336" max="14336" width="4.5" style="143" customWidth="1"/>
    <col min="14337" max="14337" width="15.625" style="143" customWidth="1"/>
    <col min="14338" max="14338" width="8.875" style="143" customWidth="1"/>
    <col min="14339" max="14341" width="20.25" style="143" customWidth="1"/>
    <col min="14342" max="14342" width="4.625" style="143" customWidth="1"/>
    <col min="14343" max="14589" width="9" style="143"/>
    <col min="14590" max="14590" width="6.375" style="143" customWidth="1"/>
    <col min="14591" max="14591" width="4.375" style="143" customWidth="1"/>
    <col min="14592" max="14592" width="4.5" style="143" customWidth="1"/>
    <col min="14593" max="14593" width="15.625" style="143" customWidth="1"/>
    <col min="14594" max="14594" width="8.875" style="143" customWidth="1"/>
    <col min="14595" max="14597" width="20.25" style="143" customWidth="1"/>
    <col min="14598" max="14598" width="4.625" style="143" customWidth="1"/>
    <col min="14599" max="14845" width="9" style="143"/>
    <col min="14846" max="14846" width="6.375" style="143" customWidth="1"/>
    <col min="14847" max="14847" width="4.375" style="143" customWidth="1"/>
    <col min="14848" max="14848" width="4.5" style="143" customWidth="1"/>
    <col min="14849" max="14849" width="15.625" style="143" customWidth="1"/>
    <col min="14850" max="14850" width="8.875" style="143" customWidth="1"/>
    <col min="14851" max="14853" width="20.25" style="143" customWidth="1"/>
    <col min="14854" max="14854" width="4.625" style="143" customWidth="1"/>
    <col min="14855" max="15101" width="9" style="143"/>
    <col min="15102" max="15102" width="6.375" style="143" customWidth="1"/>
    <col min="15103" max="15103" width="4.375" style="143" customWidth="1"/>
    <col min="15104" max="15104" width="4.5" style="143" customWidth="1"/>
    <col min="15105" max="15105" width="15.625" style="143" customWidth="1"/>
    <col min="15106" max="15106" width="8.875" style="143" customWidth="1"/>
    <col min="15107" max="15109" width="20.25" style="143" customWidth="1"/>
    <col min="15110" max="15110" width="4.625" style="143" customWidth="1"/>
    <col min="15111" max="15357" width="9" style="143"/>
    <col min="15358" max="15358" width="6.375" style="143" customWidth="1"/>
    <col min="15359" max="15359" width="4.375" style="143" customWidth="1"/>
    <col min="15360" max="15360" width="4.5" style="143" customWidth="1"/>
    <col min="15361" max="15361" width="15.625" style="143" customWidth="1"/>
    <col min="15362" max="15362" width="8.875" style="143" customWidth="1"/>
    <col min="15363" max="15365" width="20.25" style="143" customWidth="1"/>
    <col min="15366" max="15366" width="4.625" style="143" customWidth="1"/>
    <col min="15367" max="15613" width="9" style="143"/>
    <col min="15614" max="15614" width="6.375" style="143" customWidth="1"/>
    <col min="15615" max="15615" width="4.375" style="143" customWidth="1"/>
    <col min="15616" max="15616" width="4.5" style="143" customWidth="1"/>
    <col min="15617" max="15617" width="15.625" style="143" customWidth="1"/>
    <col min="15618" max="15618" width="8.875" style="143" customWidth="1"/>
    <col min="15619" max="15621" width="20.25" style="143" customWidth="1"/>
    <col min="15622" max="15622" width="4.625" style="143" customWidth="1"/>
    <col min="15623" max="15869" width="9" style="143"/>
    <col min="15870" max="15870" width="6.375" style="143" customWidth="1"/>
    <col min="15871" max="15871" width="4.375" style="143" customWidth="1"/>
    <col min="15872" max="15872" width="4.5" style="143" customWidth="1"/>
    <col min="15873" max="15873" width="15.625" style="143" customWidth="1"/>
    <col min="15874" max="15874" width="8.875" style="143" customWidth="1"/>
    <col min="15875" max="15877" width="20.25" style="143" customWidth="1"/>
    <col min="15878" max="15878" width="4.625" style="143" customWidth="1"/>
    <col min="15879" max="16125" width="9" style="143"/>
    <col min="16126" max="16126" width="6.375" style="143" customWidth="1"/>
    <col min="16127" max="16127" width="4.375" style="143" customWidth="1"/>
    <col min="16128" max="16128" width="4.5" style="143" customWidth="1"/>
    <col min="16129" max="16129" width="15.625" style="143" customWidth="1"/>
    <col min="16130" max="16130" width="8.875" style="143" customWidth="1"/>
    <col min="16131" max="16133" width="20.25" style="143" customWidth="1"/>
    <col min="16134" max="16134" width="4.625" style="143" customWidth="1"/>
    <col min="16135" max="16384" width="9" style="143"/>
  </cols>
  <sheetData>
    <row r="3" spans="2:9">
      <c r="C3" s="113" t="s">
        <v>
520</v>
      </c>
    </row>
    <row r="4" spans="2:9" ht="9.75" customHeight="1"/>
    <row r="5" spans="2:9">
      <c r="C5" s="113" t="s">
        <v>
326</v>
      </c>
    </row>
    <row r="6" spans="2:9" ht="15" thickBot="1">
      <c r="B6" s="160"/>
      <c r="C6" s="115"/>
      <c r="D6" s="115"/>
      <c r="E6" s="115"/>
      <c r="F6" s="116"/>
      <c r="G6" s="116"/>
      <c r="H6" s="117" t="s">
        <v>
486</v>
      </c>
    </row>
    <row r="7" spans="2:9" s="163" customFormat="1" ht="21" customHeight="1">
      <c r="B7" s="161"/>
      <c r="C7" s="118"/>
      <c r="D7" s="119"/>
      <c r="E7" s="120"/>
      <c r="F7" s="243"/>
      <c r="G7" s="480" t="s">
        <v>
327</v>
      </c>
      <c r="H7" s="481"/>
      <c r="I7" s="162"/>
    </row>
    <row r="8" spans="2:9" s="163" customFormat="1" ht="21" customHeight="1">
      <c r="B8" s="161"/>
      <c r="C8" s="482" t="s">
        <v>
473</v>
      </c>
      <c r="D8" s="483"/>
      <c r="E8" s="121" t="s">
        <v>
328</v>
      </c>
      <c r="F8" s="244" t="s">
        <v>
329</v>
      </c>
      <c r="G8" s="122" t="s">
        <v>
330</v>
      </c>
      <c r="H8" s="123" t="s">
        <v>
331</v>
      </c>
      <c r="I8" s="162"/>
    </row>
    <row r="9" spans="2:9" s="163" customFormat="1" ht="21" customHeight="1">
      <c r="B9" s="161"/>
      <c r="C9" s="124"/>
      <c r="D9" s="125"/>
      <c r="E9" s="126"/>
      <c r="F9" s="127"/>
      <c r="G9" s="128"/>
      <c r="H9" s="129"/>
      <c r="I9" s="162"/>
    </row>
    <row r="10" spans="2:9" ht="21" customHeight="1">
      <c r="B10" s="160"/>
      <c r="C10" s="474" t="s">
        <v>
474</v>
      </c>
      <c r="D10" s="475"/>
      <c r="E10" s="365">
        <v>
69</v>
      </c>
      <c r="F10" s="217">
        <f>
G10+H10</f>
        <v>
8111</v>
      </c>
      <c r="G10" s="365">
        <v>
8081</v>
      </c>
      <c r="H10" s="366">
        <v>
30</v>
      </c>
      <c r="I10" s="130"/>
    </row>
    <row r="11" spans="2:9" ht="21" customHeight="1">
      <c r="B11" s="160"/>
      <c r="C11" s="474" t="s">
        <v>
475</v>
      </c>
      <c r="D11" s="475"/>
      <c r="E11" s="365">
        <v>
102</v>
      </c>
      <c r="F11" s="217">
        <f t="shared" ref="F11:F27" si="0">
G11+H11</f>
        <v>
9864</v>
      </c>
      <c r="G11" s="365">
        <v>
3218</v>
      </c>
      <c r="H11" s="366">
        <v>
6646</v>
      </c>
      <c r="I11" s="130"/>
    </row>
    <row r="12" spans="2:9" ht="21" customHeight="1">
      <c r="B12" s="160"/>
      <c r="C12" s="474" t="s">
        <v>
476</v>
      </c>
      <c r="D12" s="475"/>
      <c r="E12" s="365">
        <v>
16</v>
      </c>
      <c r="F12" s="217">
        <f t="shared" si="0"/>
        <v>
1073</v>
      </c>
      <c r="G12" s="365">
        <v>
1073</v>
      </c>
      <c r="H12" s="366">
        <v>
0</v>
      </c>
      <c r="I12" s="130"/>
    </row>
    <row r="13" spans="2:9" ht="21" customHeight="1">
      <c r="B13" s="160"/>
      <c r="C13" s="474" t="s">
        <v>
477</v>
      </c>
      <c r="D13" s="475"/>
      <c r="E13" s="365">
        <v>
3</v>
      </c>
      <c r="F13" s="217">
        <f t="shared" si="0"/>
        <v>
264</v>
      </c>
      <c r="G13" s="365">
        <v>
264</v>
      </c>
      <c r="H13" s="366">
        <v>
0</v>
      </c>
      <c r="I13" s="130"/>
    </row>
    <row r="14" spans="2:9" ht="21" customHeight="1">
      <c r="B14" s="160"/>
      <c r="C14" s="474" t="s">
        <v>
478</v>
      </c>
      <c r="D14" s="475"/>
      <c r="E14" s="365">
        <v>
10</v>
      </c>
      <c r="F14" s="217">
        <f t="shared" si="0"/>
        <v>
286</v>
      </c>
      <c r="G14" s="365">
        <v>
162</v>
      </c>
      <c r="H14" s="366">
        <v>
124</v>
      </c>
      <c r="I14" s="130"/>
    </row>
    <row r="15" spans="2:9" ht="21" customHeight="1">
      <c r="B15" s="160"/>
      <c r="C15" s="131" t="s">
        <v>
332</v>
      </c>
      <c r="D15" s="132" t="s">
        <v>
333</v>
      </c>
      <c r="E15" s="365">
        <v>
1</v>
      </c>
      <c r="F15" s="217">
        <f t="shared" si="0"/>
        <v>
162</v>
      </c>
      <c r="G15" s="365">
        <v>
162</v>
      </c>
      <c r="H15" s="366">
        <v>
0</v>
      </c>
      <c r="I15" s="130"/>
    </row>
    <row r="16" spans="2:9" ht="21" customHeight="1">
      <c r="B16" s="160"/>
      <c r="C16" s="133" t="s">
        <v>
334</v>
      </c>
      <c r="D16" s="132" t="s">
        <v>
335</v>
      </c>
      <c r="E16" s="365">
        <v>
9</v>
      </c>
      <c r="F16" s="217">
        <f t="shared" si="0"/>
        <v>
124</v>
      </c>
      <c r="G16" s="365">
        <v>
0</v>
      </c>
      <c r="H16" s="366">
        <v>
124</v>
      </c>
      <c r="I16" s="130"/>
    </row>
    <row r="17" spans="2:9" ht="21" customHeight="1">
      <c r="B17" s="160"/>
      <c r="C17" s="474" t="s">
        <v>
336</v>
      </c>
      <c r="D17" s="475"/>
      <c r="E17" s="365">
        <v>
3</v>
      </c>
      <c r="F17" s="217">
        <f t="shared" si="0"/>
        <v>
1392</v>
      </c>
      <c r="G17" s="365">
        <v>
69</v>
      </c>
      <c r="H17" s="366">
        <v>
1323</v>
      </c>
      <c r="I17" s="130"/>
    </row>
    <row r="18" spans="2:9" ht="21" customHeight="1">
      <c r="B18" s="160"/>
      <c r="C18" s="474" t="s">
        <v>
337</v>
      </c>
      <c r="D18" s="475"/>
      <c r="E18" s="365">
        <v>
55</v>
      </c>
      <c r="F18" s="217">
        <f t="shared" si="0"/>
        <v>
7822</v>
      </c>
      <c r="G18" s="365">
        <v>
6740</v>
      </c>
      <c r="H18" s="366">
        <v>
1082</v>
      </c>
      <c r="I18" s="130"/>
    </row>
    <row r="19" spans="2:9" ht="21" customHeight="1">
      <c r="C19" s="134"/>
      <c r="D19" s="135" t="s">
        <v>
338</v>
      </c>
      <c r="E19" s="365">
        <v>
18</v>
      </c>
      <c r="F19" s="217">
        <f t="shared" si="0"/>
        <v>
2461</v>
      </c>
      <c r="G19" s="365">
        <v>
1851</v>
      </c>
      <c r="H19" s="366">
        <v>
610</v>
      </c>
      <c r="I19" s="130"/>
    </row>
    <row r="20" spans="2:9" ht="21" customHeight="1">
      <c r="C20" s="134"/>
      <c r="D20" s="135" t="s">
        <v>
339</v>
      </c>
      <c r="E20" s="365">
        <v>
2</v>
      </c>
      <c r="F20" s="217">
        <f t="shared" si="0"/>
        <v>
753</v>
      </c>
      <c r="G20" s="365">
        <v>
567</v>
      </c>
      <c r="H20" s="366">
        <v>
186</v>
      </c>
      <c r="I20" s="130"/>
    </row>
    <row r="21" spans="2:9" ht="21" customHeight="1">
      <c r="C21" s="134" t="s">
        <v>
340</v>
      </c>
      <c r="D21" s="135" t="s">
        <v>
341</v>
      </c>
      <c r="E21" s="365">
        <v>
12</v>
      </c>
      <c r="F21" s="217">
        <f t="shared" si="0"/>
        <v>
1936</v>
      </c>
      <c r="G21" s="365">
        <v>
1936</v>
      </c>
      <c r="H21" s="366">
        <v>
0</v>
      </c>
      <c r="I21" s="130"/>
    </row>
    <row r="22" spans="2:9" ht="21" customHeight="1">
      <c r="C22" s="134"/>
      <c r="D22" s="135" t="s">
        <v>
342</v>
      </c>
      <c r="E22" s="365">
        <v>
0</v>
      </c>
      <c r="F22" s="217">
        <f t="shared" si="0"/>
        <v>
0</v>
      </c>
      <c r="G22" s="365">
        <v>
0</v>
      </c>
      <c r="H22" s="366">
        <v>
0</v>
      </c>
      <c r="I22" s="130"/>
    </row>
    <row r="23" spans="2:9" ht="21" customHeight="1">
      <c r="C23" s="134"/>
      <c r="D23" s="135" t="s">
        <v>
343</v>
      </c>
      <c r="E23" s="365">
        <v>
0</v>
      </c>
      <c r="F23" s="217">
        <f t="shared" si="0"/>
        <v>
0</v>
      </c>
      <c r="G23" s="365">
        <v>
0</v>
      </c>
      <c r="H23" s="366">
        <v>
0</v>
      </c>
      <c r="I23" s="130"/>
    </row>
    <row r="24" spans="2:9" ht="21" customHeight="1">
      <c r="C24" s="134"/>
      <c r="D24" s="135" t="s">
        <v>
344</v>
      </c>
      <c r="E24" s="365">
        <v>
6</v>
      </c>
      <c r="F24" s="217">
        <f t="shared" si="0"/>
        <v>
696</v>
      </c>
      <c r="G24" s="365">
        <v>
642</v>
      </c>
      <c r="H24" s="366">
        <v>
54</v>
      </c>
      <c r="I24" s="130"/>
    </row>
    <row r="25" spans="2:9" ht="21" customHeight="1">
      <c r="C25" s="134" t="s">
        <v>
345</v>
      </c>
      <c r="D25" s="135" t="s">
        <v>
346</v>
      </c>
      <c r="E25" s="365">
        <v>
4</v>
      </c>
      <c r="F25" s="217">
        <f t="shared" si="0"/>
        <v>
232</v>
      </c>
      <c r="G25" s="365">
        <v>
0</v>
      </c>
      <c r="H25" s="366">
        <v>
232</v>
      </c>
      <c r="I25" s="130"/>
    </row>
    <row r="26" spans="2:9" ht="21" customHeight="1">
      <c r="C26" s="134"/>
      <c r="D26" s="135" t="s">
        <v>
347</v>
      </c>
      <c r="E26" s="365">
        <v>
0</v>
      </c>
      <c r="F26" s="217">
        <f t="shared" si="0"/>
        <v>
0</v>
      </c>
      <c r="G26" s="365">
        <v>
0</v>
      </c>
      <c r="H26" s="366">
        <v>
0</v>
      </c>
      <c r="I26" s="130"/>
    </row>
    <row r="27" spans="2:9" ht="21" customHeight="1">
      <c r="C27" s="136"/>
      <c r="D27" s="135" t="s">
        <v>
348</v>
      </c>
      <c r="E27" s="365">
        <v>
13</v>
      </c>
      <c r="F27" s="217">
        <f t="shared" si="0"/>
        <v>
1744</v>
      </c>
      <c r="G27" s="365">
        <v>
1744</v>
      </c>
      <c r="H27" s="366">
        <v>
0</v>
      </c>
      <c r="I27" s="130"/>
    </row>
    <row r="28" spans="2:9" ht="21" customHeight="1" thickBot="1">
      <c r="C28" s="478" t="s">
        <v>
479</v>
      </c>
      <c r="D28" s="479"/>
      <c r="E28" s="218">
        <f>
SUM(E10:E14)+E17+E18</f>
        <v>
258</v>
      </c>
      <c r="F28" s="218">
        <f>
SUM(F10:F14)+F17+F18</f>
        <v>
28812</v>
      </c>
      <c r="G28" s="218">
        <f>
SUM(G10:G14)+G17+G18</f>
        <v>
19607</v>
      </c>
      <c r="H28" s="219">
        <f>
SUM(H10:H14)+H17+H18</f>
        <v>
9205</v>
      </c>
      <c r="I28" s="130"/>
    </row>
    <row r="32" spans="2:9">
      <c r="C32" s="113" t="s">
        <v>
484</v>
      </c>
    </row>
    <row r="33" spans="3:8" ht="15" thickBot="1">
      <c r="C33" s="115"/>
      <c r="D33" s="115"/>
      <c r="E33" s="115"/>
      <c r="F33" s="116"/>
      <c r="G33" s="116"/>
      <c r="H33" s="117" t="s">
        <v>
486</v>
      </c>
    </row>
    <row r="34" spans="3:8" ht="21" customHeight="1">
      <c r="C34" s="118"/>
      <c r="D34" s="119"/>
      <c r="E34" s="120"/>
      <c r="F34" s="137"/>
      <c r="G34" s="480" t="s">
        <v>
327</v>
      </c>
      <c r="H34" s="481"/>
    </row>
    <row r="35" spans="3:8" ht="21" customHeight="1">
      <c r="C35" s="482" t="s">
        <v>
349</v>
      </c>
      <c r="D35" s="483"/>
      <c r="E35" s="484" t="s">
        <v>
329</v>
      </c>
      <c r="F35" s="485"/>
      <c r="G35" s="122" t="s">
        <v>
330</v>
      </c>
      <c r="H35" s="123" t="s">
        <v>
331</v>
      </c>
    </row>
    <row r="36" spans="3:8" ht="21" customHeight="1">
      <c r="C36" s="124"/>
      <c r="D36" s="125"/>
      <c r="E36" s="126"/>
      <c r="F36" s="138"/>
      <c r="G36" s="128"/>
      <c r="H36" s="129"/>
    </row>
    <row r="37" spans="3:8" ht="21" customHeight="1">
      <c r="C37" s="472" t="s">
        <v>
350</v>
      </c>
      <c r="D37" s="473"/>
      <c r="E37" s="139"/>
      <c r="F37" s="156">
        <f>
SUM(F38:F40)</f>
        <v>
28812</v>
      </c>
      <c r="G37" s="139">
        <f>
SUM(G38:G40)</f>
        <v>
19607</v>
      </c>
      <c r="H37" s="157">
        <f>
SUM(H38:H40)</f>
        <v>
9205</v>
      </c>
    </row>
    <row r="38" spans="3:8" ht="21" customHeight="1">
      <c r="C38" s="474" t="s">
        <v>
45</v>
      </c>
      <c r="D38" s="475"/>
      <c r="E38" s="140"/>
      <c r="F38" s="158">
        <f>
G38+H38</f>
        <v>
26872</v>
      </c>
      <c r="G38" s="367">
        <v>
19596</v>
      </c>
      <c r="H38" s="368">
        <v>
7276</v>
      </c>
    </row>
    <row r="39" spans="3:8" ht="21" customHeight="1">
      <c r="C39" s="474" t="s">
        <v>
46</v>
      </c>
      <c r="D39" s="475"/>
      <c r="E39" s="140"/>
      <c r="F39" s="158">
        <f>
G39+H39</f>
        <v>
617</v>
      </c>
      <c r="G39" s="367">
        <v>
11</v>
      </c>
      <c r="H39" s="368">
        <v>
606</v>
      </c>
    </row>
    <row r="40" spans="3:8" ht="21" customHeight="1" thickBot="1">
      <c r="C40" s="476" t="s">
        <v>
95</v>
      </c>
      <c r="D40" s="477"/>
      <c r="E40" s="141"/>
      <c r="F40" s="159">
        <f>
G40+H40</f>
        <v>
1323</v>
      </c>
      <c r="G40" s="369">
        <v>
0</v>
      </c>
      <c r="H40" s="370">
        <v>
1323</v>
      </c>
    </row>
  </sheetData>
  <sheetProtection selectLockedCells="1"/>
  <customSheetViews>
    <customSheetView guid="{4D234F52-6052-44E7-8723-FA87F43FBFCB}" scale="85" showPageBreaks="1" printArea="1" view="pageBreakPreview">
      <selection activeCell="N18" sqref="N18"/>
      <pageMargins left="0.56000000000000005" right="0.59" top="0.52" bottom="0.98425196850393704" header="0.4" footer="0.51181102362204722"/>
      <printOptions horizontalCentered="1" verticalCentered="1"/>
      <headerFooter alignWithMargins="0"/>
    </customSheetView>
    <customSheetView guid="{0B6141FA-2B47-4C7C-8EFC-5DC2FB9D0975}" scale="85" printArea="1" topLeftCell="A45">
      <selection activeCell="L7" sqref="L7"/>
      <pageMargins left="0.56000000000000005" right="0.59" top="0.52" bottom="0.98425196850393704" header="0.4" footer="0.51181102362204722"/>
      <printOptions horizontalCentered="1" verticalCentered="1"/>
      <headerFooter alignWithMargins="0"/>
    </customSheetView>
  </customSheetViews>
  <mergeCells count="17">
    <mergeCell ref="G34:H34"/>
    <mergeCell ref="C35:D35"/>
    <mergeCell ref="E35:F35"/>
    <mergeCell ref="G7:H7"/>
    <mergeCell ref="C8:D8"/>
    <mergeCell ref="C10:D10"/>
    <mergeCell ref="C11:D11"/>
    <mergeCell ref="C12:D12"/>
    <mergeCell ref="C13:D13"/>
    <mergeCell ref="C37:D37"/>
    <mergeCell ref="C38:D38"/>
    <mergeCell ref="C39:D39"/>
    <mergeCell ref="C40:D40"/>
    <mergeCell ref="C14:D14"/>
    <mergeCell ref="C17:D17"/>
    <mergeCell ref="C18:D18"/>
    <mergeCell ref="C28:D28"/>
  </mergeCells>
  <phoneticPr fontId="3"/>
  <printOptions horizontalCentered="1" verticalCentered="1"/>
  <pageMargins left="0.56000000000000005" right="0.59" top="0.52" bottom="0.98425196850393704" header="0.4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autoPageBreaks="0"/>
  </sheetPr>
  <dimension ref="A2:AH82"/>
  <sheetViews>
    <sheetView view="pageBreakPreview" zoomScale="115" zoomScaleNormal="70" zoomScaleSheetLayoutView="11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65" sqref="C65"/>
    </sheetView>
  </sheetViews>
  <sheetFormatPr defaultColWidth="9" defaultRowHeight="13.5"/>
  <cols>
    <col min="1" max="1" width="4" style="47" bestFit="1" customWidth="1"/>
    <col min="2" max="2" width="2.625" style="47" customWidth="1"/>
    <col min="3" max="3" width="24.5" style="185" customWidth="1"/>
    <col min="4" max="5" width="12.625" style="216" customWidth="1"/>
    <col min="6" max="7" width="12.625" style="47" customWidth="1"/>
    <col min="8" max="11" width="14.625" style="47" customWidth="1"/>
    <col min="12" max="12" width="12.625" style="47" customWidth="1"/>
    <col min="13" max="14" width="11.25" style="47" customWidth="1"/>
    <col min="15" max="15" width="14.625" style="47" customWidth="1"/>
    <col min="16" max="17" width="11.25" style="47" customWidth="1"/>
    <col min="18" max="19" width="14.625" style="47" customWidth="1"/>
    <col min="20" max="20" width="14.75" style="47" customWidth="1"/>
    <col min="21" max="21" width="12.75" style="47" customWidth="1"/>
    <col min="22" max="24" width="14.625" style="47" customWidth="1"/>
    <col min="25" max="26" width="12.625" style="47" customWidth="1"/>
    <col min="27" max="27" width="14.625" style="47" customWidth="1"/>
    <col min="28" max="28" width="12.625" style="47" customWidth="1"/>
    <col min="29" max="29" width="15.75" style="47" customWidth="1"/>
    <col min="30" max="30" width="3.625" style="191" bestFit="1" customWidth="1"/>
    <col min="31" max="31" width="1" style="47" customWidth="1"/>
    <col min="32" max="32" width="15.75" style="47" bestFit="1" customWidth="1"/>
    <col min="33" max="33" width="13.75" style="47" bestFit="1" customWidth="1"/>
    <col min="34" max="16384" width="9" style="47"/>
  </cols>
  <sheetData>
    <row r="2" spans="1:33">
      <c r="D2" s="186">
        <v>
330109</v>
      </c>
      <c r="E2" s="186"/>
      <c r="F2" s="187">
        <v>
330309</v>
      </c>
      <c r="G2" s="187">
        <v>
330609</v>
      </c>
      <c r="H2" s="187">
        <v>
330909</v>
      </c>
      <c r="I2" s="188">
        <v>
331309</v>
      </c>
      <c r="J2" s="188">
        <v>
331409</v>
      </c>
      <c r="K2" s="187">
        <v>
332109</v>
      </c>
      <c r="L2" s="187">
        <v>
333809</v>
      </c>
      <c r="M2" s="187">
        <v>
333909</v>
      </c>
      <c r="N2" s="187">
        <v>
334009</v>
      </c>
      <c r="O2" s="187">
        <v>
334209</v>
      </c>
      <c r="P2" s="187">
        <v>
334509</v>
      </c>
      <c r="Q2" s="187">
        <v>
334609</v>
      </c>
      <c r="R2" s="187">
        <v>
335209</v>
      </c>
      <c r="S2" s="187">
        <v>
335309</v>
      </c>
      <c r="T2" s="187">
        <v>
335409</v>
      </c>
      <c r="U2" s="187">
        <v>
335509</v>
      </c>
      <c r="V2" s="187">
        <v>
335609</v>
      </c>
      <c r="W2" s="187">
        <v>
335709</v>
      </c>
      <c r="X2" s="187">
        <v>
335809</v>
      </c>
      <c r="Y2" s="187">
        <v>
335909</v>
      </c>
      <c r="Z2" s="187">
        <v>
336009</v>
      </c>
      <c r="AA2" s="187">
        <v>
336109</v>
      </c>
      <c r="AB2" s="187">
        <v>
336309</v>
      </c>
      <c r="AC2" s="189"/>
      <c r="AD2" s="189"/>
      <c r="AE2" s="47">
        <v>
330009</v>
      </c>
      <c r="AF2" s="190">
        <v>
336409</v>
      </c>
      <c r="AG2" s="191" t="s">
        <v>
49</v>
      </c>
    </row>
    <row r="3" spans="1:33" s="3" customFormat="1" ht="27" customHeight="1">
      <c r="C3" s="192"/>
      <c r="D3" s="193"/>
      <c r="E3" s="193"/>
      <c r="AD3" s="77"/>
    </row>
    <row r="4" spans="1:33" s="3" customFormat="1" ht="27" customHeight="1">
      <c r="C4" s="194"/>
      <c r="D4" s="193"/>
      <c r="E4" s="193"/>
      <c r="AD4" s="77"/>
    </row>
    <row r="5" spans="1:33" s="3" customFormat="1" ht="27" customHeight="1">
      <c r="C5" s="194" t="s">
        <v>
521</v>
      </c>
      <c r="D5" s="193"/>
      <c r="E5" s="193"/>
      <c r="AD5" s="77"/>
    </row>
    <row r="6" spans="1:33" s="3" customFormat="1" ht="27" customHeight="1" thickBot="1">
      <c r="C6" s="194" t="s">
        <v>
493</v>
      </c>
      <c r="D6" s="193"/>
      <c r="E6" s="193"/>
      <c r="AC6" s="195" t="s">
        <v>
50</v>
      </c>
      <c r="AD6" s="77"/>
    </row>
    <row r="7" spans="1:33" s="196" customFormat="1" ht="19.5" customHeight="1">
      <c r="C7" s="197" t="s">
        <v>
42</v>
      </c>
      <c r="D7" s="198" t="s">
        <v>
51</v>
      </c>
      <c r="E7" s="198" t="s">
        <v>
505</v>
      </c>
      <c r="F7" s="199" t="s">
        <v>
52</v>
      </c>
      <c r="G7" s="199" t="s">
        <v>
53</v>
      </c>
      <c r="H7" s="199" t="s">
        <v>
351</v>
      </c>
      <c r="I7" s="199" t="s">
        <v>
354</v>
      </c>
      <c r="J7" s="199" t="s">
        <v>
54</v>
      </c>
      <c r="K7" s="199" t="s">
        <v>
55</v>
      </c>
      <c r="L7" s="199" t="s">
        <v>
56</v>
      </c>
      <c r="M7" s="199" t="s">
        <v>
57</v>
      </c>
      <c r="N7" s="200" t="s">
        <v>
58</v>
      </c>
      <c r="O7" s="199" t="s">
        <v>
59</v>
      </c>
      <c r="P7" s="200" t="s">
        <v>
60</v>
      </c>
      <c r="Q7" s="200" t="s">
        <v>
61</v>
      </c>
      <c r="R7" s="199" t="s">
        <v>
62</v>
      </c>
      <c r="S7" s="199" t="s">
        <v>
63</v>
      </c>
      <c r="T7" s="199" t="s">
        <v>
64</v>
      </c>
      <c r="U7" s="199" t="s">
        <v>
65</v>
      </c>
      <c r="V7" s="199" t="s">
        <v>
66</v>
      </c>
      <c r="W7" s="199" t="s">
        <v>
67</v>
      </c>
      <c r="X7" s="199" t="s">
        <v>
64</v>
      </c>
      <c r="Y7" s="199" t="s">
        <v>
68</v>
      </c>
      <c r="Z7" s="201" t="s">
        <v>
69</v>
      </c>
      <c r="AA7" s="199" t="s">
        <v>
70</v>
      </c>
      <c r="AB7" s="199" t="s">
        <v>
71</v>
      </c>
      <c r="AC7" s="199" t="s">
        <v>
44</v>
      </c>
      <c r="AD7" s="202" t="s">
        <v>
72</v>
      </c>
    </row>
    <row r="8" spans="1:33" s="196" customFormat="1" ht="19.5" customHeight="1">
      <c r="C8" s="203" t="s">
        <v>
73</v>
      </c>
      <c r="D8" s="204" t="s">
        <v>
74</v>
      </c>
      <c r="E8" s="204" t="s">
        <v>
506</v>
      </c>
      <c r="F8" s="205" t="s">
        <v>
75</v>
      </c>
      <c r="G8" s="205" t="s">
        <v>
76</v>
      </c>
      <c r="H8" s="205" t="s">
        <v>
352</v>
      </c>
      <c r="I8" s="205" t="s">
        <v>
353</v>
      </c>
      <c r="J8" s="205" t="s">
        <v>
77</v>
      </c>
      <c r="K8" s="205" t="s">
        <v>
78</v>
      </c>
      <c r="L8" s="205" t="s">
        <v>
79</v>
      </c>
      <c r="M8" s="205" t="s">
        <v>
80</v>
      </c>
      <c r="N8" s="206" t="s">
        <v>
81</v>
      </c>
      <c r="O8" s="205" t="s">
        <v>
82</v>
      </c>
      <c r="P8" s="206" t="s">
        <v>
364</v>
      </c>
      <c r="Q8" s="206" t="s">
        <v>
83</v>
      </c>
      <c r="R8" s="205" t="s">
        <v>
84</v>
      </c>
      <c r="S8" s="207" t="s">
        <v>
522</v>
      </c>
      <c r="T8" s="205" t="s">
        <v>
85</v>
      </c>
      <c r="U8" s="205" t="s">
        <v>
86</v>
      </c>
      <c r="V8" s="205" t="s">
        <v>
87</v>
      </c>
      <c r="W8" s="205" t="s">
        <v>
87</v>
      </c>
      <c r="X8" s="205" t="s">
        <v>
84</v>
      </c>
      <c r="Y8" s="207" t="s">
        <v>
365</v>
      </c>
      <c r="Z8" s="207" t="s">
        <v>
523</v>
      </c>
      <c r="AA8" s="205" t="s">
        <v>
88</v>
      </c>
      <c r="AB8" s="205"/>
      <c r="AC8" s="205"/>
      <c r="AD8" s="208" t="s">
        <v>
89</v>
      </c>
      <c r="AG8" s="77"/>
    </row>
    <row r="9" spans="1:33" s="209" customFormat="1" ht="19.5" customHeight="1">
      <c r="C9" s="144" t="s">
        <v>
90</v>
      </c>
      <c r="D9" s="371">
        <f>
SUM(D10:D12)</f>
        <v>
19307843</v>
      </c>
      <c r="E9" s="371">
        <f>
SUM(E10:E12)</f>
        <v>
2725000</v>
      </c>
      <c r="F9" s="371">
        <f t="shared" ref="F9:AB9" si="0">
SUM(F10:F12)</f>
        <v>
6861943</v>
      </c>
      <c r="G9" s="371">
        <f t="shared" si="0"/>
        <v>
1147545</v>
      </c>
      <c r="H9" s="371">
        <f t="shared" si="0"/>
        <v>
2371660</v>
      </c>
      <c r="I9" s="371">
        <f t="shared" si="0"/>
        <v>
1795380</v>
      </c>
      <c r="J9" s="371">
        <f t="shared" si="0"/>
        <v>
144058105</v>
      </c>
      <c r="K9" s="371">
        <f t="shared" si="0"/>
        <v>
73502519</v>
      </c>
      <c r="L9" s="371">
        <f t="shared" si="0"/>
        <v>
4724128</v>
      </c>
      <c r="M9" s="371">
        <f t="shared" si="0"/>
        <v>
4193408</v>
      </c>
      <c r="N9" s="371">
        <f t="shared" si="0"/>
        <v>
2235953</v>
      </c>
      <c r="O9" s="371">
        <f t="shared" si="0"/>
        <v>
94788</v>
      </c>
      <c r="P9" s="371">
        <f t="shared" si="0"/>
        <v>
1038319</v>
      </c>
      <c r="Q9" s="371">
        <f t="shared" si="0"/>
        <v>
76984</v>
      </c>
      <c r="R9" s="371">
        <f t="shared" si="0"/>
        <v>
19405315</v>
      </c>
      <c r="S9" s="371">
        <f t="shared" si="0"/>
        <v>
314898</v>
      </c>
      <c r="T9" s="371">
        <f t="shared" si="0"/>
        <v>
0</v>
      </c>
      <c r="U9" s="371">
        <f t="shared" si="0"/>
        <v>
0</v>
      </c>
      <c r="V9" s="371">
        <f t="shared" si="0"/>
        <v>
15151085</v>
      </c>
      <c r="W9" s="371">
        <f t="shared" si="0"/>
        <v>
1</v>
      </c>
      <c r="X9" s="371">
        <f t="shared" si="0"/>
        <v>
347242873</v>
      </c>
      <c r="Y9" s="371">
        <f>
SUM(Y10:Y12)</f>
        <v>
0</v>
      </c>
      <c r="Z9" s="371">
        <f>
SUM(Z10:Z12)</f>
        <v>
503500</v>
      </c>
      <c r="AA9" s="371">
        <f>
SUM(AA10:AA12)</f>
        <v>
236309186</v>
      </c>
      <c r="AB9" s="371">
        <f t="shared" si="0"/>
        <v>
131913</v>
      </c>
      <c r="AC9" s="371">
        <f>
SUM(AC10:AC12)</f>
        <v>
883192346</v>
      </c>
      <c r="AD9" s="145" t="s">
        <v>
91</v>
      </c>
      <c r="AF9" s="209">
        <f>
SUM(AF10:AF12)</f>
        <v>
875107234</v>
      </c>
      <c r="AG9" s="210">
        <f>
AF9-AC9</f>
        <v>
-8085112</v>
      </c>
    </row>
    <row r="10" spans="1:33" s="209" customFormat="1" ht="19.5" customHeight="1">
      <c r="C10" s="146" t="s">
        <v>
45</v>
      </c>
      <c r="D10" s="372">
        <f>
SUM(D13:D38)</f>
        <v>
18978706</v>
      </c>
      <c r="E10" s="372">
        <f>
SUM(E13:E38)</f>
        <v>
1491500</v>
      </c>
      <c r="F10" s="372">
        <f t="shared" ref="F10:AB10" si="1">
SUM(F13:F38)</f>
        <v>
6689196</v>
      </c>
      <c r="G10" s="372">
        <f t="shared" si="1"/>
        <v>
871492</v>
      </c>
      <c r="H10" s="372">
        <f t="shared" si="1"/>
        <v>
2358640</v>
      </c>
      <c r="I10" s="372">
        <f t="shared" si="1"/>
        <v>
1752166</v>
      </c>
      <c r="J10" s="372">
        <f t="shared" si="1"/>
        <v>
121195451</v>
      </c>
      <c r="K10" s="372">
        <f t="shared" si="1"/>
        <v>
70861748</v>
      </c>
      <c r="L10" s="372">
        <f t="shared" si="1"/>
        <v>
0</v>
      </c>
      <c r="M10" s="372">
        <f t="shared" si="1"/>
        <v>
0</v>
      </c>
      <c r="N10" s="372">
        <f t="shared" si="1"/>
        <v>
2235953</v>
      </c>
      <c r="O10" s="372">
        <f t="shared" si="1"/>
        <v>
94788</v>
      </c>
      <c r="P10" s="372">
        <f t="shared" si="1"/>
        <v>
1038319</v>
      </c>
      <c r="Q10" s="372">
        <f t="shared" si="1"/>
        <v>
76984</v>
      </c>
      <c r="R10" s="372">
        <f t="shared" si="1"/>
        <v>
16813067</v>
      </c>
      <c r="S10" s="372">
        <f t="shared" si="1"/>
        <v>
204222</v>
      </c>
      <c r="T10" s="372">
        <f t="shared" si="1"/>
        <v>
0</v>
      </c>
      <c r="U10" s="372">
        <f t="shared" si="1"/>
        <v>
0</v>
      </c>
      <c r="V10" s="372">
        <f t="shared" si="1"/>
        <v>
14915365</v>
      </c>
      <c r="W10" s="372">
        <f t="shared" si="1"/>
        <v>
0</v>
      </c>
      <c r="X10" s="372">
        <f t="shared" si="1"/>
        <v>
330482735</v>
      </c>
      <c r="Y10" s="372">
        <f t="shared" si="1"/>
        <v>
0</v>
      </c>
      <c r="Z10" s="372">
        <f t="shared" si="1"/>
        <v>
503500</v>
      </c>
      <c r="AA10" s="372">
        <f t="shared" si="1"/>
        <v>
221058272</v>
      </c>
      <c r="AB10" s="372">
        <f t="shared" si="1"/>
        <v>
0</v>
      </c>
      <c r="AC10" s="372">
        <f>
SUM(AC13:AC38)</f>
        <v>
811622104</v>
      </c>
      <c r="AD10" s="147" t="s">
        <v>
92</v>
      </c>
      <c r="AF10" s="209">
        <f>
SUM(AF13:AF38)</f>
        <v>
811801512</v>
      </c>
      <c r="AG10" s="210">
        <f>
AF10-AC10</f>
        <v>
179408</v>
      </c>
    </row>
    <row r="11" spans="1:33" s="209" customFormat="1" ht="19.5" customHeight="1">
      <c r="C11" s="146" t="s">
        <v>
93</v>
      </c>
      <c r="D11" s="372">
        <f>
SUM(D39:D51)</f>
        <v>
329137</v>
      </c>
      <c r="E11" s="372">
        <f>
SUM(E39:E51)</f>
        <v>
0</v>
      </c>
      <c r="F11" s="372">
        <f t="shared" ref="F11:AB11" si="2">
SUM(F39:F51)</f>
        <v>
172747</v>
      </c>
      <c r="G11" s="372">
        <f t="shared" si="2"/>
        <v>
276053</v>
      </c>
      <c r="H11" s="372">
        <f t="shared" si="2"/>
        <v>
13020</v>
      </c>
      <c r="I11" s="372">
        <f t="shared" si="2"/>
        <v>
43214</v>
      </c>
      <c r="J11" s="372">
        <f t="shared" si="2"/>
        <v>
4405209</v>
      </c>
      <c r="K11" s="372">
        <f t="shared" si="2"/>
        <v>
2446969</v>
      </c>
      <c r="L11" s="372">
        <f t="shared" si="2"/>
        <v>
4724128</v>
      </c>
      <c r="M11" s="372">
        <f t="shared" si="2"/>
        <v>
4193408</v>
      </c>
      <c r="N11" s="372">
        <f t="shared" si="2"/>
        <v>
0</v>
      </c>
      <c r="O11" s="372">
        <f t="shared" si="2"/>
        <v>
0</v>
      </c>
      <c r="P11" s="372">
        <f t="shared" si="2"/>
        <v>
0</v>
      </c>
      <c r="Q11" s="372">
        <f t="shared" si="2"/>
        <v>
0</v>
      </c>
      <c r="R11" s="372">
        <f t="shared" si="2"/>
        <v>
660432</v>
      </c>
      <c r="S11" s="372">
        <f t="shared" si="2"/>
        <v>
110676</v>
      </c>
      <c r="T11" s="372">
        <f t="shared" si="2"/>
        <v>
0</v>
      </c>
      <c r="U11" s="372">
        <f t="shared" si="2"/>
        <v>
0</v>
      </c>
      <c r="V11" s="372">
        <f t="shared" si="2"/>
        <v>
235720</v>
      </c>
      <c r="W11" s="372">
        <f t="shared" si="2"/>
        <v>
1</v>
      </c>
      <c r="X11" s="372">
        <f t="shared" si="2"/>
        <v>
16760138</v>
      </c>
      <c r="Y11" s="372">
        <f t="shared" si="2"/>
        <v>
0</v>
      </c>
      <c r="Z11" s="372">
        <f t="shared" si="2"/>
        <v>
0</v>
      </c>
      <c r="AA11" s="372">
        <f t="shared" si="2"/>
        <v>
9435038</v>
      </c>
      <c r="AB11" s="372">
        <f t="shared" si="2"/>
        <v>
131913</v>
      </c>
      <c r="AC11" s="372">
        <f>
SUM(AC39:AC51)</f>
        <v>
43937803</v>
      </c>
      <c r="AD11" s="147" t="s">
        <v>
94</v>
      </c>
      <c r="AF11" s="209">
        <f>
SUM(AF39:AF51)</f>
        <v>
42917042</v>
      </c>
      <c r="AG11" s="210">
        <f>
AF11-AC11</f>
        <v>
-1020761</v>
      </c>
    </row>
    <row r="12" spans="1:33" s="209" customFormat="1" ht="19.5" customHeight="1">
      <c r="C12" s="211" t="s">
        <v>
366</v>
      </c>
      <c r="D12" s="373">
        <f t="shared" ref="D12:AB12" si="3">
SUM(D52:D76)</f>
        <v>
0</v>
      </c>
      <c r="E12" s="373">
        <f t="shared" si="3"/>
        <v>
1233500</v>
      </c>
      <c r="F12" s="373">
        <f t="shared" si="3"/>
        <v>
0</v>
      </c>
      <c r="G12" s="373">
        <f t="shared" si="3"/>
        <v>
0</v>
      </c>
      <c r="H12" s="373">
        <f t="shared" si="3"/>
        <v>
0</v>
      </c>
      <c r="I12" s="373">
        <f t="shared" si="3"/>
        <v>
0</v>
      </c>
      <c r="J12" s="373">
        <f t="shared" si="3"/>
        <v>
18457445</v>
      </c>
      <c r="K12" s="373">
        <f t="shared" si="3"/>
        <v>
193802</v>
      </c>
      <c r="L12" s="373">
        <f t="shared" si="3"/>
        <v>
0</v>
      </c>
      <c r="M12" s="373">
        <f t="shared" si="3"/>
        <v>
0</v>
      </c>
      <c r="N12" s="373">
        <f t="shared" si="3"/>
        <v>
0</v>
      </c>
      <c r="O12" s="373">
        <f t="shared" si="3"/>
        <v>
0</v>
      </c>
      <c r="P12" s="373">
        <f t="shared" si="3"/>
        <v>
0</v>
      </c>
      <c r="Q12" s="373">
        <f t="shared" si="3"/>
        <v>
0</v>
      </c>
      <c r="R12" s="373">
        <f t="shared" si="3"/>
        <v>
1931816</v>
      </c>
      <c r="S12" s="373">
        <f t="shared" si="3"/>
        <v>
0</v>
      </c>
      <c r="T12" s="373">
        <f t="shared" si="3"/>
        <v>
0</v>
      </c>
      <c r="U12" s="373">
        <f t="shared" si="3"/>
        <v>
0</v>
      </c>
      <c r="V12" s="373">
        <f t="shared" si="3"/>
        <v>
0</v>
      </c>
      <c r="W12" s="373">
        <f t="shared" si="3"/>
        <v>
0</v>
      </c>
      <c r="X12" s="373">
        <f t="shared" si="3"/>
        <v>
0</v>
      </c>
      <c r="Y12" s="373">
        <f t="shared" si="3"/>
        <v>
0</v>
      </c>
      <c r="Z12" s="373">
        <f t="shared" si="3"/>
        <v>
0</v>
      </c>
      <c r="AA12" s="373">
        <f t="shared" si="3"/>
        <v>
5815876</v>
      </c>
      <c r="AB12" s="373">
        <f t="shared" si="3"/>
        <v>
0</v>
      </c>
      <c r="AC12" s="373">
        <f>
SUM(AC52:AC76)</f>
        <v>
27632439</v>
      </c>
      <c r="AD12" s="147" t="s">
        <v>
96</v>
      </c>
      <c r="AF12" s="209">
        <f>
SUM(AF52:AF76)</f>
        <v>
20388680</v>
      </c>
      <c r="AG12" s="212">
        <f t="shared" ref="AG12:AG19" si="4">
AF12-AC12</f>
        <v>
-7243759</v>
      </c>
    </row>
    <row r="13" spans="1:33" s="3" customFormat="1" ht="19.5" customHeight="1">
      <c r="A13" s="3">
        <v>
1</v>
      </c>
      <c r="C13" s="164" t="s">
        <v>
97</v>
      </c>
      <c r="D13" s="374">
        <v>
2452368</v>
      </c>
      <c r="E13" s="374">
        <v>
0</v>
      </c>
      <c r="F13" s="374">
        <v>
1696553</v>
      </c>
      <c r="G13" s="374">
        <v>
540000</v>
      </c>
      <c r="H13" s="374">
        <v>
727881</v>
      </c>
      <c r="I13" s="374">
        <v>
360654</v>
      </c>
      <c r="J13" s="374">
        <v>
30778708</v>
      </c>
      <c r="K13" s="374">
        <v>
6702477</v>
      </c>
      <c r="L13" s="374">
        <v>
0</v>
      </c>
      <c r="M13" s="374">
        <v>
0</v>
      </c>
      <c r="N13" s="374">
        <v>
329175</v>
      </c>
      <c r="O13" s="374">
        <v>
0</v>
      </c>
      <c r="P13" s="374">
        <v>
0</v>
      </c>
      <c r="Q13" s="374">
        <v>
0</v>
      </c>
      <c r="R13" s="374">
        <v>
3510561</v>
      </c>
      <c r="S13" s="374">
        <v>
0</v>
      </c>
      <c r="T13" s="374">
        <v>
0</v>
      </c>
      <c r="U13" s="374">
        <v>
0</v>
      </c>
      <c r="V13" s="374">
        <v>
1865726</v>
      </c>
      <c r="W13" s="374">
        <v>
0</v>
      </c>
      <c r="X13" s="374">
        <v>
49540110</v>
      </c>
      <c r="Y13" s="374">
        <v>
0</v>
      </c>
      <c r="Z13" s="374">
        <v>
0</v>
      </c>
      <c r="AA13" s="374">
        <v>
35888073</v>
      </c>
      <c r="AB13" s="374">
        <v>
0</v>
      </c>
      <c r="AC13" s="375">
        <f>
SUM(D13:AB13)</f>
        <v>
134392286</v>
      </c>
      <c r="AD13" s="4" t="s">
        <v>
98</v>
      </c>
      <c r="AF13" s="193">
        <v>
127786740</v>
      </c>
      <c r="AG13" s="213">
        <f>
AF13-AC13</f>
        <v>
-6605546</v>
      </c>
    </row>
    <row r="14" spans="1:33" s="3" customFormat="1" ht="19.5" customHeight="1">
      <c r="A14" s="3">
        <v>
2</v>
      </c>
      <c r="C14" s="164" t="s">
        <v>
99</v>
      </c>
      <c r="D14" s="374">
        <v>
276665</v>
      </c>
      <c r="E14" s="374">
        <v>
0</v>
      </c>
      <c r="F14" s="374">
        <v>
359725</v>
      </c>
      <c r="G14" s="374">
        <v>
0</v>
      </c>
      <c r="H14" s="374">
        <v>
0</v>
      </c>
      <c r="I14" s="374">
        <v>
11881</v>
      </c>
      <c r="J14" s="374">
        <v>
5762624</v>
      </c>
      <c r="K14" s="374">
        <v>
3054998</v>
      </c>
      <c r="L14" s="374">
        <v>
0</v>
      </c>
      <c r="M14" s="374">
        <v>
0</v>
      </c>
      <c r="N14" s="374">
        <v>
0</v>
      </c>
      <c r="O14" s="374">
        <v>
0</v>
      </c>
      <c r="P14" s="374">
        <v>
0</v>
      </c>
      <c r="Q14" s="374">
        <v>
0</v>
      </c>
      <c r="R14" s="374">
        <v>
380840</v>
      </c>
      <c r="S14" s="374">
        <v>
0</v>
      </c>
      <c r="T14" s="374">
        <v>
0</v>
      </c>
      <c r="U14" s="374">
        <v>
0</v>
      </c>
      <c r="V14" s="374">
        <v>
696669</v>
      </c>
      <c r="W14" s="374">
        <v>
0</v>
      </c>
      <c r="X14" s="374">
        <v>
2447169</v>
      </c>
      <c r="Y14" s="374">
        <v>
0</v>
      </c>
      <c r="Z14" s="374">
        <v>
0</v>
      </c>
      <c r="AA14" s="374">
        <v>
10533028</v>
      </c>
      <c r="AB14" s="374">
        <v>
0</v>
      </c>
      <c r="AC14" s="375">
        <f t="shared" ref="AC14:AC76" si="5">
SUM(D14:AB14)</f>
        <v>
23523599</v>
      </c>
      <c r="AD14" s="5" t="s">
        <v>
100</v>
      </c>
      <c r="AF14" s="193">
        <v>
24708165</v>
      </c>
      <c r="AG14" s="212">
        <f t="shared" si="4"/>
        <v>
1184566</v>
      </c>
    </row>
    <row r="15" spans="1:33" s="3" customFormat="1" ht="19.5" customHeight="1">
      <c r="A15" s="3">
        <v>
3</v>
      </c>
      <c r="C15" s="164" t="s">
        <v>
101</v>
      </c>
      <c r="D15" s="374">
        <v>
1815273</v>
      </c>
      <c r="E15" s="374">
        <v>
0</v>
      </c>
      <c r="F15" s="374">
        <v>
196149</v>
      </c>
      <c r="G15" s="374">
        <v>
0</v>
      </c>
      <c r="H15" s="374">
        <v>
0</v>
      </c>
      <c r="I15" s="374">
        <v>
0</v>
      </c>
      <c r="J15" s="374">
        <v>
2289393</v>
      </c>
      <c r="K15" s="374">
        <v>
2140120</v>
      </c>
      <c r="L15" s="374">
        <v>
0</v>
      </c>
      <c r="M15" s="374">
        <v>
0</v>
      </c>
      <c r="N15" s="374">
        <v>
0</v>
      </c>
      <c r="O15" s="374">
        <v>
0</v>
      </c>
      <c r="P15" s="374">
        <v>
0</v>
      </c>
      <c r="Q15" s="374">
        <v>
0</v>
      </c>
      <c r="R15" s="374">
        <v>
2017805</v>
      </c>
      <c r="S15" s="374">
        <v>
0</v>
      </c>
      <c r="T15" s="374">
        <v>
0</v>
      </c>
      <c r="U15" s="374">
        <v>
0</v>
      </c>
      <c r="V15" s="374">
        <v>
973579</v>
      </c>
      <c r="W15" s="374">
        <v>
0</v>
      </c>
      <c r="X15" s="374">
        <v>
0</v>
      </c>
      <c r="Y15" s="374">
        <v>
0</v>
      </c>
      <c r="Z15" s="374">
        <v>
0</v>
      </c>
      <c r="AA15" s="374">
        <v>
3806345</v>
      </c>
      <c r="AB15" s="374">
        <v>
0</v>
      </c>
      <c r="AC15" s="375">
        <f t="shared" si="5"/>
        <v>
13238664</v>
      </c>
      <c r="AD15" s="5" t="s">
        <v>
102</v>
      </c>
      <c r="AF15" s="193">
        <v>
14285458</v>
      </c>
      <c r="AG15" s="212">
        <f t="shared" si="4"/>
        <v>
1046794</v>
      </c>
    </row>
    <row r="16" spans="1:33" s="3" customFormat="1" ht="19.5" customHeight="1">
      <c r="A16" s="3">
        <v>
4</v>
      </c>
      <c r="C16" s="164" t="s">
        <v>
103</v>
      </c>
      <c r="D16" s="374">
        <v>
2203206</v>
      </c>
      <c r="E16" s="374">
        <v>
0</v>
      </c>
      <c r="F16" s="374">
        <v>
150300</v>
      </c>
      <c r="G16" s="374">
        <v>
0</v>
      </c>
      <c r="H16" s="374">
        <v>
328559</v>
      </c>
      <c r="I16" s="374">
        <v>
25552</v>
      </c>
      <c r="J16" s="374">
        <v>
4209382</v>
      </c>
      <c r="K16" s="374">
        <v>
3109647</v>
      </c>
      <c r="L16" s="374">
        <v>
0</v>
      </c>
      <c r="M16" s="374">
        <v>
0</v>
      </c>
      <c r="N16" s="374">
        <v>
0</v>
      </c>
      <c r="O16" s="374">
        <v>
1519</v>
      </c>
      <c r="P16" s="374">
        <v>
0</v>
      </c>
      <c r="Q16" s="374">
        <v>
0</v>
      </c>
      <c r="R16" s="374">
        <v>
2703764</v>
      </c>
      <c r="S16" s="374">
        <v>
6113</v>
      </c>
      <c r="T16" s="374">
        <v>
0</v>
      </c>
      <c r="U16" s="374">
        <v>
0</v>
      </c>
      <c r="V16" s="374">
        <v>
862682</v>
      </c>
      <c r="W16" s="374">
        <v>
0</v>
      </c>
      <c r="X16" s="374">
        <v>
6397030</v>
      </c>
      <c r="Y16" s="374">
        <v>
0</v>
      </c>
      <c r="Z16" s="374">
        <v>
8775</v>
      </c>
      <c r="AA16" s="374">
        <v>
16302418</v>
      </c>
      <c r="AB16" s="374">
        <v>
0</v>
      </c>
      <c r="AC16" s="375">
        <f t="shared" si="5"/>
        <v>
36308947</v>
      </c>
      <c r="AD16" s="5" t="s">
        <v>
104</v>
      </c>
      <c r="AF16" s="193">
        <v>
39478659</v>
      </c>
      <c r="AG16" s="212">
        <f t="shared" si="4"/>
        <v>
3169712</v>
      </c>
    </row>
    <row r="17" spans="1:33" s="3" customFormat="1" ht="19.5" customHeight="1">
      <c r="A17" s="3">
        <v>
5</v>
      </c>
      <c r="C17" s="164" t="s">
        <v>
105</v>
      </c>
      <c r="D17" s="374">
        <v>
348597</v>
      </c>
      <c r="E17" s="374">
        <v>
0</v>
      </c>
      <c r="F17" s="374">
        <v>
547518</v>
      </c>
      <c r="G17" s="374">
        <v>
230692</v>
      </c>
      <c r="H17" s="374">
        <v>
188395</v>
      </c>
      <c r="I17" s="374">
        <v>
39114</v>
      </c>
      <c r="J17" s="374">
        <v>
2026165</v>
      </c>
      <c r="K17" s="374">
        <v>
4159917</v>
      </c>
      <c r="L17" s="374">
        <v>
0</v>
      </c>
      <c r="M17" s="374">
        <v>
0</v>
      </c>
      <c r="N17" s="374">
        <v>
0</v>
      </c>
      <c r="O17" s="374">
        <v>
0</v>
      </c>
      <c r="P17" s="374">
        <v>
0</v>
      </c>
      <c r="Q17" s="374">
        <v>
0</v>
      </c>
      <c r="R17" s="374">
        <v>
84337</v>
      </c>
      <c r="S17" s="374">
        <v>
0</v>
      </c>
      <c r="T17" s="374">
        <v>
0</v>
      </c>
      <c r="U17" s="374">
        <v>
0</v>
      </c>
      <c r="V17" s="374">
        <v>
430340</v>
      </c>
      <c r="W17" s="374">
        <v>
0</v>
      </c>
      <c r="X17" s="374">
        <v>
23133379</v>
      </c>
      <c r="Y17" s="374">
        <v>
0</v>
      </c>
      <c r="Z17" s="374">
        <v>
0</v>
      </c>
      <c r="AA17" s="374">
        <v>
2441607</v>
      </c>
      <c r="AB17" s="374"/>
      <c r="AC17" s="375">
        <f t="shared" si="5"/>
        <v>
33630061</v>
      </c>
      <c r="AD17" s="5" t="s">
        <v>
106</v>
      </c>
      <c r="AF17" s="193">
        <v>
34075079</v>
      </c>
      <c r="AG17" s="212">
        <f t="shared" si="4"/>
        <v>
445018</v>
      </c>
    </row>
    <row r="18" spans="1:33" s="3" customFormat="1" ht="19.5" customHeight="1">
      <c r="A18" s="3">
        <v>
6</v>
      </c>
      <c r="C18" s="214" t="s">
        <v>
107</v>
      </c>
      <c r="D18" s="376">
        <v>
16032</v>
      </c>
      <c r="E18" s="376">
        <v>
0</v>
      </c>
      <c r="F18" s="376">
        <v>
657483</v>
      </c>
      <c r="G18" s="376">
        <v>
0</v>
      </c>
      <c r="H18" s="376">
        <v>
6033</v>
      </c>
      <c r="I18" s="376">
        <v>
0</v>
      </c>
      <c r="J18" s="376">
        <v>
7222404</v>
      </c>
      <c r="K18" s="376">
        <v>
2642215</v>
      </c>
      <c r="L18" s="376">
        <v>
0</v>
      </c>
      <c r="M18" s="376">
        <v>
0</v>
      </c>
      <c r="N18" s="376">
        <v>
329000</v>
      </c>
      <c r="O18" s="376">
        <v>
4557</v>
      </c>
      <c r="P18" s="376">
        <v>
0</v>
      </c>
      <c r="Q18" s="376">
        <v>
0</v>
      </c>
      <c r="R18" s="376">
        <v>
32341</v>
      </c>
      <c r="S18" s="376">
        <v>
0</v>
      </c>
      <c r="T18" s="376">
        <v>
0</v>
      </c>
      <c r="U18" s="376">
        <v>
0</v>
      </c>
      <c r="V18" s="376">
        <v>
659619</v>
      </c>
      <c r="W18" s="376">
        <v>
0</v>
      </c>
      <c r="X18" s="376">
        <v>
6587905</v>
      </c>
      <c r="Y18" s="376">
        <v>
0</v>
      </c>
      <c r="Z18" s="376">
        <v>
0</v>
      </c>
      <c r="AA18" s="376">
        <v>
22280160</v>
      </c>
      <c r="AB18" s="376">
        <v>
0</v>
      </c>
      <c r="AC18" s="377">
        <f t="shared" si="5"/>
        <v>
40437749</v>
      </c>
      <c r="AD18" s="4" t="s">
        <v>
108</v>
      </c>
      <c r="AF18" s="193">
        <v>
42279488</v>
      </c>
      <c r="AG18" s="212">
        <f t="shared" si="4"/>
        <v>
1841739</v>
      </c>
    </row>
    <row r="19" spans="1:33" s="3" customFormat="1" ht="19.5" customHeight="1">
      <c r="A19" s="3">
        <v>
7</v>
      </c>
      <c r="C19" s="164" t="s">
        <v>
109</v>
      </c>
      <c r="D19" s="374">
        <v>
51184</v>
      </c>
      <c r="E19" s="374">
        <v>
0</v>
      </c>
      <c r="F19" s="374">
        <v>
43027</v>
      </c>
      <c r="G19" s="374">
        <v>
20700</v>
      </c>
      <c r="H19" s="374">
        <v>
38545</v>
      </c>
      <c r="I19" s="374">
        <v>
94975</v>
      </c>
      <c r="J19" s="374">
        <v>
1506819</v>
      </c>
      <c r="K19" s="374">
        <v>
403122</v>
      </c>
      <c r="L19" s="374">
        <v>
0</v>
      </c>
      <c r="M19" s="374">
        <v>
0</v>
      </c>
      <c r="N19" s="374">
        <v>
0</v>
      </c>
      <c r="O19" s="374">
        <v>
9633</v>
      </c>
      <c r="P19" s="374">
        <v>
0</v>
      </c>
      <c r="Q19" s="374">
        <v>
0</v>
      </c>
      <c r="R19" s="374">
        <v>
191515</v>
      </c>
      <c r="S19" s="374">
        <v>
71016</v>
      </c>
      <c r="T19" s="374">
        <v>
0</v>
      </c>
      <c r="U19" s="374">
        <v>
0</v>
      </c>
      <c r="V19" s="374">
        <v>
331131</v>
      </c>
      <c r="W19" s="374">
        <v>
0</v>
      </c>
      <c r="X19" s="374">
        <v>
10502466</v>
      </c>
      <c r="Y19" s="374">
        <v>
0</v>
      </c>
      <c r="Z19" s="374">
        <v>
0</v>
      </c>
      <c r="AA19" s="374">
        <v>
6337261</v>
      </c>
      <c r="AB19" s="374">
        <v>
0</v>
      </c>
      <c r="AC19" s="375">
        <f t="shared" si="5"/>
        <v>
19601394</v>
      </c>
      <c r="AD19" s="5" t="s">
        <v>
110</v>
      </c>
      <c r="AF19" s="193">
        <v>
20288091</v>
      </c>
      <c r="AG19" s="212">
        <f t="shared" si="4"/>
        <v>
686697</v>
      </c>
    </row>
    <row r="20" spans="1:33" s="3" customFormat="1" ht="19.5" customHeight="1">
      <c r="A20" s="3">
        <v>
8</v>
      </c>
      <c r="C20" s="164" t="s">
        <v>
111</v>
      </c>
      <c r="D20" s="374">
        <v>
677908</v>
      </c>
      <c r="E20" s="374">
        <v>
0</v>
      </c>
      <c r="F20" s="374">
        <v>
273896</v>
      </c>
      <c r="G20" s="374">
        <v>
0</v>
      </c>
      <c r="H20" s="374">
        <v>
0</v>
      </c>
      <c r="I20" s="374">
        <v>
0</v>
      </c>
      <c r="J20" s="374">
        <v>
1506086</v>
      </c>
      <c r="K20" s="374">
        <v>
684251</v>
      </c>
      <c r="L20" s="374">
        <v>
0</v>
      </c>
      <c r="M20" s="374">
        <v>
0</v>
      </c>
      <c r="N20" s="374">
        <v>
0</v>
      </c>
      <c r="O20" s="374">
        <v>
0</v>
      </c>
      <c r="P20" s="374">
        <v>
0</v>
      </c>
      <c r="Q20" s="374">
        <v>
66000</v>
      </c>
      <c r="R20" s="374">
        <v>
30500</v>
      </c>
      <c r="S20" s="374">
        <v>
15430</v>
      </c>
      <c r="T20" s="374">
        <v>
0</v>
      </c>
      <c r="U20" s="374">
        <v>
0</v>
      </c>
      <c r="V20" s="374">
        <v>
1010576</v>
      </c>
      <c r="W20" s="374">
        <v>
0</v>
      </c>
      <c r="X20" s="374">
        <v>
4658326</v>
      </c>
      <c r="Y20" s="374">
        <v>
0</v>
      </c>
      <c r="Z20" s="374">
        <v>
127430</v>
      </c>
      <c r="AA20" s="374">
        <v>
31678230</v>
      </c>
      <c r="AB20" s="374">
        <v>
0</v>
      </c>
      <c r="AC20" s="375">
        <f t="shared" si="5"/>
        <v>
40728633</v>
      </c>
      <c r="AD20" s="5" t="s">
        <v>
112</v>
      </c>
      <c r="AF20" s="193">
        <v>
40580660</v>
      </c>
      <c r="AG20" s="213">
        <f t="shared" ref="AG20:AG70" si="6">
AC20-AF20</f>
        <v>
147973</v>
      </c>
    </row>
    <row r="21" spans="1:33" s="3" customFormat="1" ht="19.5" customHeight="1">
      <c r="A21" s="3">
        <v>
9</v>
      </c>
      <c r="C21" s="164" t="s">
        <v>
113</v>
      </c>
      <c r="D21" s="374">
        <v>
2397080</v>
      </c>
      <c r="E21" s="374">
        <v>
898000</v>
      </c>
      <c r="F21" s="374">
        <v>
612354</v>
      </c>
      <c r="G21" s="374">
        <v>
27000</v>
      </c>
      <c r="H21" s="374">
        <v>
0</v>
      </c>
      <c r="I21" s="374">
        <v>
215274</v>
      </c>
      <c r="J21" s="374">
        <v>
17324738</v>
      </c>
      <c r="K21" s="374">
        <v>
8324641</v>
      </c>
      <c r="L21" s="374">
        <v>
0</v>
      </c>
      <c r="M21" s="374">
        <v>
0</v>
      </c>
      <c r="N21" s="374">
        <v>
0</v>
      </c>
      <c r="O21" s="374">
        <v>
3931</v>
      </c>
      <c r="P21" s="374">
        <v>
0</v>
      </c>
      <c r="Q21" s="374">
        <v>
0</v>
      </c>
      <c r="R21" s="374">
        <v>
3038090</v>
      </c>
      <c r="S21" s="374">
        <v>
0</v>
      </c>
      <c r="T21" s="374">
        <v>
0</v>
      </c>
      <c r="U21" s="374">
        <v>
0</v>
      </c>
      <c r="V21" s="374">
        <v>
1613506</v>
      </c>
      <c r="W21" s="374">
        <v>
0</v>
      </c>
      <c r="X21" s="374">
        <v>
30279641</v>
      </c>
      <c r="Y21" s="374">
        <v>
0</v>
      </c>
      <c r="Z21" s="374">
        <v>
0</v>
      </c>
      <c r="AA21" s="374">
        <v>
15215346</v>
      </c>
      <c r="AB21" s="374">
        <v>
0</v>
      </c>
      <c r="AC21" s="375">
        <f t="shared" si="5"/>
        <v>
79949601</v>
      </c>
      <c r="AD21" s="5" t="s">
        <v>
114</v>
      </c>
      <c r="AF21" s="193">
        <v>
75485197</v>
      </c>
      <c r="AG21" s="213">
        <f t="shared" si="6"/>
        <v>
4464404</v>
      </c>
    </row>
    <row r="22" spans="1:33" s="3" customFormat="1" ht="19.5" customHeight="1">
      <c r="A22" s="3">
        <v>
10</v>
      </c>
      <c r="C22" s="215" t="s">
        <v>
115</v>
      </c>
      <c r="D22" s="378">
        <v>
1530549</v>
      </c>
      <c r="E22" s="378">
        <v>
0</v>
      </c>
      <c r="F22" s="378">
        <v>
0</v>
      </c>
      <c r="G22" s="378">
        <v>
0</v>
      </c>
      <c r="H22" s="378">
        <v>
0</v>
      </c>
      <c r="I22" s="378">
        <v>
0</v>
      </c>
      <c r="J22" s="378">
        <v>
2726119</v>
      </c>
      <c r="K22" s="378">
        <v>
1142776</v>
      </c>
      <c r="L22" s="378">
        <v>
0</v>
      </c>
      <c r="M22" s="378">
        <v>
0</v>
      </c>
      <c r="N22" s="378">
        <v>
0</v>
      </c>
      <c r="O22" s="378">
        <v>
0</v>
      </c>
      <c r="P22" s="378">
        <v>
0</v>
      </c>
      <c r="Q22" s="378">
        <v>
3824</v>
      </c>
      <c r="R22" s="378">
        <v>
224719</v>
      </c>
      <c r="S22" s="378">
        <v>
0</v>
      </c>
      <c r="T22" s="378">
        <v>
0</v>
      </c>
      <c r="U22" s="378">
        <v>
0</v>
      </c>
      <c r="V22" s="378">
        <v>
506910</v>
      </c>
      <c r="W22" s="378">
        <v>
0</v>
      </c>
      <c r="X22" s="378">
        <v>
6106950</v>
      </c>
      <c r="Y22" s="378">
        <v>
0</v>
      </c>
      <c r="Z22" s="378">
        <v>
0</v>
      </c>
      <c r="AA22" s="378">
        <v>
8393782</v>
      </c>
      <c r="AB22" s="378">
        <v>
0</v>
      </c>
      <c r="AC22" s="379">
        <f t="shared" si="5"/>
        <v>
20635629</v>
      </c>
      <c r="AD22" s="208" t="s">
        <v>
116</v>
      </c>
      <c r="AF22" s="193">
        <v>
21510530</v>
      </c>
      <c r="AG22" s="213">
        <f t="shared" si="6"/>
        <v>
-874901</v>
      </c>
    </row>
    <row r="23" spans="1:33" s="3" customFormat="1" ht="19.5" customHeight="1">
      <c r="A23" s="3">
        <v>
11</v>
      </c>
      <c r="C23" s="164" t="s">
        <v>
117</v>
      </c>
      <c r="D23" s="374">
        <v>
286099</v>
      </c>
      <c r="E23" s="374">
        <v>
0</v>
      </c>
      <c r="F23" s="374">
        <v>
0</v>
      </c>
      <c r="G23" s="374">
        <v>
0</v>
      </c>
      <c r="H23" s="374">
        <v>
20037</v>
      </c>
      <c r="I23" s="374">
        <v>
0</v>
      </c>
      <c r="J23" s="374">
        <v>
3184024</v>
      </c>
      <c r="K23" s="374">
        <v>
2947335</v>
      </c>
      <c r="L23" s="374">
        <v>
0</v>
      </c>
      <c r="M23" s="374">
        <v>
0</v>
      </c>
      <c r="N23" s="374">
        <v>
0</v>
      </c>
      <c r="O23" s="374">
        <v>
10734</v>
      </c>
      <c r="P23" s="374">
        <v>
0</v>
      </c>
      <c r="Q23" s="374">
        <v>
0</v>
      </c>
      <c r="R23" s="374">
        <v>
235004</v>
      </c>
      <c r="S23" s="374">
        <v>
0</v>
      </c>
      <c r="T23" s="374">
        <v>
0</v>
      </c>
      <c r="U23" s="374">
        <v>
0</v>
      </c>
      <c r="V23" s="374">
        <v>
646565</v>
      </c>
      <c r="W23" s="374">
        <v>
0</v>
      </c>
      <c r="X23" s="374">
        <v>
14281298</v>
      </c>
      <c r="Y23" s="374">
        <v>
0</v>
      </c>
      <c r="Z23" s="374">
        <v>
0</v>
      </c>
      <c r="AA23" s="374">
        <v>
3950880</v>
      </c>
      <c r="AB23" s="374">
        <v>
0</v>
      </c>
      <c r="AC23" s="375">
        <f t="shared" si="5"/>
        <v>
25561976</v>
      </c>
      <c r="AD23" s="5" t="s">
        <v>
118</v>
      </c>
      <c r="AF23" s="193">
        <v>
26449459</v>
      </c>
      <c r="AG23" s="213">
        <f t="shared" si="6"/>
        <v>
-887483</v>
      </c>
    </row>
    <row r="24" spans="1:33" s="3" customFormat="1" ht="19.5" customHeight="1">
      <c r="A24" s="3">
        <v>
12</v>
      </c>
      <c r="C24" s="164" t="s">
        <v>
119</v>
      </c>
      <c r="D24" s="374">
        <v>
386745</v>
      </c>
      <c r="E24" s="374">
        <v>
550900</v>
      </c>
      <c r="F24" s="374">
        <v>
729292</v>
      </c>
      <c r="G24" s="374">
        <v>
0</v>
      </c>
      <c r="H24" s="374">
        <v>
0</v>
      </c>
      <c r="I24" s="374">
        <v>
95796</v>
      </c>
      <c r="J24" s="374">
        <v>
3690586</v>
      </c>
      <c r="K24" s="374">
        <v>
1541251</v>
      </c>
      <c r="L24" s="374">
        <v>
0</v>
      </c>
      <c r="M24" s="374">
        <v>
0</v>
      </c>
      <c r="N24" s="374">
        <v>
0</v>
      </c>
      <c r="O24" s="374">
        <v>
0</v>
      </c>
      <c r="P24" s="374">
        <v>
0</v>
      </c>
      <c r="Q24" s="374">
        <v>
0</v>
      </c>
      <c r="R24" s="374">
        <v>
280538</v>
      </c>
      <c r="S24" s="374">
        <v>
0</v>
      </c>
      <c r="T24" s="374">
        <v>
0</v>
      </c>
      <c r="U24" s="374">
        <v>
0</v>
      </c>
      <c r="V24" s="374">
        <v>
675326</v>
      </c>
      <c r="W24" s="374">
        <v>
0</v>
      </c>
      <c r="X24" s="374">
        <v>
11654987</v>
      </c>
      <c r="Y24" s="374">
        <v>
0</v>
      </c>
      <c r="Z24" s="374">
        <v>
0</v>
      </c>
      <c r="AA24" s="374">
        <v>
16288368</v>
      </c>
      <c r="AB24" s="374">
        <v>
0</v>
      </c>
      <c r="AC24" s="375">
        <f t="shared" si="5"/>
        <v>
35893789</v>
      </c>
      <c r="AD24" s="5" t="s">
        <v>
120</v>
      </c>
      <c r="AF24" s="193">
        <v>
34446880</v>
      </c>
      <c r="AG24" s="213">
        <f t="shared" si="6"/>
        <v>
1446909</v>
      </c>
    </row>
    <row r="25" spans="1:33" s="3" customFormat="1" ht="19.5" customHeight="1">
      <c r="A25" s="3">
        <v>
13</v>
      </c>
      <c r="C25" s="164" t="s">
        <v>
121</v>
      </c>
      <c r="D25" s="374">
        <v>
1762767</v>
      </c>
      <c r="E25" s="374">
        <v>
0</v>
      </c>
      <c r="F25" s="374">
        <v>
0</v>
      </c>
      <c r="G25" s="374">
        <v>
0</v>
      </c>
      <c r="H25" s="374">
        <v>
617045</v>
      </c>
      <c r="I25" s="374">
        <v>
243395</v>
      </c>
      <c r="J25" s="374">
        <v>
3141566</v>
      </c>
      <c r="K25" s="374">
        <v>
3611909</v>
      </c>
      <c r="L25" s="374">
        <v>
0</v>
      </c>
      <c r="M25" s="374">
        <v>
0</v>
      </c>
      <c r="N25" s="374">
        <v>
0</v>
      </c>
      <c r="O25" s="374">
        <v>
0</v>
      </c>
      <c r="P25" s="374">
        <v>
1038319</v>
      </c>
      <c r="Q25" s="374">
        <v>
7160</v>
      </c>
      <c r="R25" s="374">
        <v>
1246068</v>
      </c>
      <c r="S25" s="374">
        <v>
48028</v>
      </c>
      <c r="T25" s="374">
        <v>
0</v>
      </c>
      <c r="U25" s="374">
        <v>
0</v>
      </c>
      <c r="V25" s="374">
        <v>
452072</v>
      </c>
      <c r="W25" s="374">
        <v>
0</v>
      </c>
      <c r="X25" s="374">
        <v>
24269073</v>
      </c>
      <c r="Y25" s="374">
        <v>
0</v>
      </c>
      <c r="Z25" s="374">
        <v>
181674</v>
      </c>
      <c r="AA25" s="374">
        <v>
3878567</v>
      </c>
      <c r="AB25" s="374">
        <v>
0</v>
      </c>
      <c r="AC25" s="375">
        <f t="shared" si="5"/>
        <v>
40497643</v>
      </c>
      <c r="AD25" s="5" t="s">
        <v>
122</v>
      </c>
      <c r="AF25" s="193">
        <v>
41012418</v>
      </c>
      <c r="AG25" s="213">
        <f t="shared" si="6"/>
        <v>
-514775</v>
      </c>
    </row>
    <row r="26" spans="1:33" s="3" customFormat="1" ht="19.5" customHeight="1">
      <c r="A26" s="3">
        <v>
14</v>
      </c>
      <c r="C26" s="164" t="s">
        <v>
123</v>
      </c>
      <c r="D26" s="374">
        <v>
2090209</v>
      </c>
      <c r="E26" s="374">
        <v>
42600</v>
      </c>
      <c r="F26" s="374">
        <v>
0</v>
      </c>
      <c r="G26" s="374">
        <v>
0</v>
      </c>
      <c r="H26" s="374">
        <v>
0</v>
      </c>
      <c r="I26" s="374">
        <v>
18407</v>
      </c>
      <c r="J26" s="374">
        <v>
3281647</v>
      </c>
      <c r="K26" s="374">
        <v>
3574798</v>
      </c>
      <c r="L26" s="374">
        <v>
0</v>
      </c>
      <c r="M26" s="374">
        <v>
0</v>
      </c>
      <c r="N26" s="374">
        <v>
0</v>
      </c>
      <c r="O26" s="374">
        <v>
0</v>
      </c>
      <c r="P26" s="374">
        <v>
0</v>
      </c>
      <c r="Q26" s="374">
        <v>
0</v>
      </c>
      <c r="R26" s="374">
        <v>
1104456</v>
      </c>
      <c r="S26" s="374">
        <v>
0</v>
      </c>
      <c r="T26" s="374">
        <v>
0</v>
      </c>
      <c r="U26" s="374">
        <v>
0</v>
      </c>
      <c r="V26" s="374">
        <v>
511279</v>
      </c>
      <c r="W26" s="374">
        <v>
0</v>
      </c>
      <c r="X26" s="374">
        <v>
2523472</v>
      </c>
      <c r="Y26" s="374">
        <v>
0</v>
      </c>
      <c r="Z26" s="374">
        <v>
0</v>
      </c>
      <c r="AA26" s="374">
        <v>
6632485</v>
      </c>
      <c r="AB26" s="374">
        <v>
0</v>
      </c>
      <c r="AC26" s="375">
        <f t="shared" si="5"/>
        <v>
19779353</v>
      </c>
      <c r="AD26" s="5" t="s">
        <v>
124</v>
      </c>
      <c r="AF26" s="193">
        <v>
19384933</v>
      </c>
      <c r="AG26" s="213">
        <f t="shared" si="6"/>
        <v>
394420</v>
      </c>
    </row>
    <row r="27" spans="1:33" s="3" customFormat="1" ht="19.5" customHeight="1">
      <c r="A27" s="3">
        <v>
15</v>
      </c>
      <c r="C27" s="164" t="s">
        <v>
125</v>
      </c>
      <c r="D27" s="374">
        <v>
300051</v>
      </c>
      <c r="E27" s="374">
        <v>
0</v>
      </c>
      <c r="F27" s="374">
        <v>
0</v>
      </c>
      <c r="G27" s="374">
        <v>
0</v>
      </c>
      <c r="H27" s="374">
        <v>
46788</v>
      </c>
      <c r="I27" s="374">
        <v>
121800</v>
      </c>
      <c r="J27" s="374">
        <v>
1196598</v>
      </c>
      <c r="K27" s="374">
        <v>
3754182</v>
      </c>
      <c r="L27" s="374">
        <v>
0</v>
      </c>
      <c r="M27" s="374">
        <v>
0</v>
      </c>
      <c r="N27" s="374">
        <v>
0</v>
      </c>
      <c r="O27" s="374">
        <v>
0</v>
      </c>
      <c r="P27" s="374">
        <v>
0</v>
      </c>
      <c r="Q27" s="374">
        <v>
0</v>
      </c>
      <c r="R27" s="374">
        <v>
177753</v>
      </c>
      <c r="S27" s="374">
        <v>
0</v>
      </c>
      <c r="T27" s="374">
        <v>
0</v>
      </c>
      <c r="U27" s="374">
        <v>
0</v>
      </c>
      <c r="V27" s="374">
        <v>
347401</v>
      </c>
      <c r="W27" s="374">
        <v>
0</v>
      </c>
      <c r="X27" s="374">
        <v>
3008736</v>
      </c>
      <c r="Y27" s="374">
        <v>
0</v>
      </c>
      <c r="Z27" s="374">
        <v>
0</v>
      </c>
      <c r="AA27" s="374">
        <v>
4129174</v>
      </c>
      <c r="AB27" s="374">
        <v>
0</v>
      </c>
      <c r="AC27" s="375">
        <f t="shared" si="5"/>
        <v>
13082483</v>
      </c>
      <c r="AD27" s="5" t="s">
        <v>
126</v>
      </c>
      <c r="AF27" s="193">
        <v>
13601162</v>
      </c>
      <c r="AG27" s="213">
        <f t="shared" si="6"/>
        <v>
-518679</v>
      </c>
    </row>
    <row r="28" spans="1:33" s="3" customFormat="1" ht="19.5" customHeight="1">
      <c r="A28" s="3">
        <v>
16</v>
      </c>
      <c r="C28" s="214" t="s">
        <v>
127</v>
      </c>
      <c r="D28" s="376">
        <v>
138200</v>
      </c>
      <c r="E28" s="376">
        <v>
0</v>
      </c>
      <c r="F28" s="376">
        <v>
443677</v>
      </c>
      <c r="G28" s="376">
        <v>
9600</v>
      </c>
      <c r="H28" s="376">
        <v>
0</v>
      </c>
      <c r="I28" s="376">
        <v>
76324</v>
      </c>
      <c r="J28" s="376">
        <v>
269927</v>
      </c>
      <c r="K28" s="376">
        <v>
452851</v>
      </c>
      <c r="L28" s="376">
        <v>
0</v>
      </c>
      <c r="M28" s="376">
        <v>
0</v>
      </c>
      <c r="N28" s="376">
        <v>
0</v>
      </c>
      <c r="O28" s="376">
        <v>
0</v>
      </c>
      <c r="P28" s="376">
        <v>
0</v>
      </c>
      <c r="Q28" s="376">
        <v>
0</v>
      </c>
      <c r="R28" s="376">
        <v>
0</v>
      </c>
      <c r="S28" s="376">
        <v>
0</v>
      </c>
      <c r="T28" s="376">
        <v>
0</v>
      </c>
      <c r="U28" s="376">
        <v>
0</v>
      </c>
      <c r="V28" s="376">
        <v>
186327</v>
      </c>
      <c r="W28" s="376">
        <v>
0</v>
      </c>
      <c r="X28" s="376">
        <v>
4464116</v>
      </c>
      <c r="Y28" s="376">
        <v>
0</v>
      </c>
      <c r="Z28" s="376">
        <v>
0</v>
      </c>
      <c r="AA28" s="376">
        <v>
953294</v>
      </c>
      <c r="AB28" s="376">
        <v>
0</v>
      </c>
      <c r="AC28" s="377">
        <f t="shared" si="5"/>
        <v>
6994316</v>
      </c>
      <c r="AD28" s="4" t="s">
        <v>
128</v>
      </c>
      <c r="AF28" s="193">
        <v>
7046765</v>
      </c>
      <c r="AG28" s="213">
        <f t="shared" si="6"/>
        <v>
-52449</v>
      </c>
    </row>
    <row r="29" spans="1:33" s="3" customFormat="1" ht="19.5" customHeight="1">
      <c r="A29" s="3">
        <v>
17</v>
      </c>
      <c r="C29" s="164" t="s">
        <v>
129</v>
      </c>
      <c r="D29" s="374">
        <v>
177499</v>
      </c>
      <c r="E29" s="374">
        <v>
0</v>
      </c>
      <c r="F29" s="374">
        <v>
0</v>
      </c>
      <c r="G29" s="374">
        <v>
0</v>
      </c>
      <c r="H29" s="374">
        <v>
139343</v>
      </c>
      <c r="I29" s="374">
        <v>
11261</v>
      </c>
      <c r="J29" s="374">
        <v>
2760191</v>
      </c>
      <c r="K29" s="374">
        <v>
3638807</v>
      </c>
      <c r="L29" s="374">
        <v>
0</v>
      </c>
      <c r="M29" s="374">
        <v>
0</v>
      </c>
      <c r="N29" s="374">
        <v>
100000</v>
      </c>
      <c r="O29" s="374">
        <v>
0</v>
      </c>
      <c r="P29" s="374">
        <v>
0</v>
      </c>
      <c r="Q29" s="374">
        <v>
0</v>
      </c>
      <c r="R29" s="374">
        <v>
167628</v>
      </c>
      <c r="S29" s="374">
        <v>
0</v>
      </c>
      <c r="T29" s="374">
        <v>
0</v>
      </c>
      <c r="U29" s="374">
        <v>
0</v>
      </c>
      <c r="V29" s="374">
        <v>
292236</v>
      </c>
      <c r="W29" s="374">
        <v>
0</v>
      </c>
      <c r="X29" s="374">
        <v>
10625177</v>
      </c>
      <c r="Y29" s="374">
        <v>
0</v>
      </c>
      <c r="Z29" s="374">
        <v>
0</v>
      </c>
      <c r="AA29" s="374">
        <v>
1429031</v>
      </c>
      <c r="AB29" s="374">
        <v>
0</v>
      </c>
      <c r="AC29" s="375">
        <f t="shared" si="5"/>
        <v>
19341173</v>
      </c>
      <c r="AD29" s="5" t="s">
        <v>
130</v>
      </c>
      <c r="AF29" s="193">
        <v>
19502833</v>
      </c>
      <c r="AG29" s="213">
        <f t="shared" si="6"/>
        <v>
-161660</v>
      </c>
    </row>
    <row r="30" spans="1:33" s="3" customFormat="1" ht="19.5" customHeight="1">
      <c r="A30" s="3">
        <v>
18</v>
      </c>
      <c r="C30" s="164" t="s">
        <v>
131</v>
      </c>
      <c r="D30" s="374">
        <v>
188189</v>
      </c>
      <c r="E30" s="374">
        <v>
0</v>
      </c>
      <c r="F30" s="374">
        <v>
0</v>
      </c>
      <c r="G30" s="374">
        <v>
15000</v>
      </c>
      <c r="H30" s="374">
        <v>
123738</v>
      </c>
      <c r="I30" s="374">
        <v>
218252</v>
      </c>
      <c r="J30" s="374">
        <v>
648970</v>
      </c>
      <c r="K30" s="374">
        <v>
628386</v>
      </c>
      <c r="L30" s="374">
        <v>
0</v>
      </c>
      <c r="M30" s="374">
        <v>
0</v>
      </c>
      <c r="N30" s="374">
        <v>
0</v>
      </c>
      <c r="O30" s="374">
        <v>
646</v>
      </c>
      <c r="P30" s="374">
        <v>
0</v>
      </c>
      <c r="Q30" s="374">
        <v>
0</v>
      </c>
      <c r="R30" s="374">
        <v>
256454</v>
      </c>
      <c r="S30" s="374">
        <v>
19472</v>
      </c>
      <c r="T30" s="374">
        <v>
0</v>
      </c>
      <c r="U30" s="374">
        <v>
0</v>
      </c>
      <c r="V30" s="374">
        <v>
264643</v>
      </c>
      <c r="W30" s="374">
        <v>
0</v>
      </c>
      <c r="X30" s="374">
        <v>
14966801</v>
      </c>
      <c r="Y30" s="374">
        <v>
0</v>
      </c>
      <c r="Z30" s="374">
        <v>
112864</v>
      </c>
      <c r="AA30" s="374">
        <v>
3036954</v>
      </c>
      <c r="AB30" s="374">
        <v>
0</v>
      </c>
      <c r="AC30" s="375">
        <f t="shared" si="5"/>
        <v>
20480369</v>
      </c>
      <c r="AD30" s="5" t="s">
        <v>
132</v>
      </c>
      <c r="AF30" s="193">
        <v>
20568724</v>
      </c>
      <c r="AG30" s="213">
        <f t="shared" si="6"/>
        <v>
-88355</v>
      </c>
    </row>
    <row r="31" spans="1:33" s="3" customFormat="1" ht="19.5" customHeight="1">
      <c r="A31" s="3">
        <v>
19</v>
      </c>
      <c r="C31" s="164" t="s">
        <v>
133</v>
      </c>
      <c r="D31" s="374">
        <v>
126903</v>
      </c>
      <c r="E31" s="374">
        <v>
0</v>
      </c>
      <c r="F31" s="374">
        <v>
52299</v>
      </c>
      <c r="G31" s="374">
        <v>
0</v>
      </c>
      <c r="H31" s="374">
        <v>
10605</v>
      </c>
      <c r="I31" s="374">
        <v>
42183</v>
      </c>
      <c r="J31" s="374">
        <v>
2508658</v>
      </c>
      <c r="K31" s="374">
        <v>
2623682</v>
      </c>
      <c r="L31" s="374">
        <v>
0</v>
      </c>
      <c r="M31" s="374">
        <v>
0</v>
      </c>
      <c r="N31" s="374">
        <v>
0</v>
      </c>
      <c r="O31" s="374">
        <v>
0</v>
      </c>
      <c r="P31" s="374">
        <v>
0</v>
      </c>
      <c r="Q31" s="374">
        <v>
0</v>
      </c>
      <c r="R31" s="374">
        <v>
23831</v>
      </c>
      <c r="S31" s="374">
        <v>
0</v>
      </c>
      <c r="T31" s="374">
        <v>
0</v>
      </c>
      <c r="U31" s="374">
        <v>
0</v>
      </c>
      <c r="V31" s="374">
        <v>
198593</v>
      </c>
      <c r="W31" s="374">
        <v>
0</v>
      </c>
      <c r="X31" s="374">
        <v>
12602408</v>
      </c>
      <c r="Y31" s="374">
        <v>
0</v>
      </c>
      <c r="Z31" s="374">
        <v>
0</v>
      </c>
      <c r="AA31" s="374">
        <v>
1696867</v>
      </c>
      <c r="AB31" s="374">
        <v>
0</v>
      </c>
      <c r="AC31" s="375">
        <f t="shared" si="5"/>
        <v>
19886029</v>
      </c>
      <c r="AD31" s="5" t="s">
        <v>
134</v>
      </c>
      <c r="AF31" s="193">
        <v>
19522249</v>
      </c>
      <c r="AG31" s="213">
        <f t="shared" si="6"/>
        <v>
363780</v>
      </c>
    </row>
    <row r="32" spans="1:33" s="3" customFormat="1" ht="19.5" customHeight="1">
      <c r="A32" s="3">
        <v>
20</v>
      </c>
      <c r="C32" s="215" t="s">
        <v>
135</v>
      </c>
      <c r="D32" s="378">
        <v>
307946</v>
      </c>
      <c r="E32" s="378">
        <v>
0</v>
      </c>
      <c r="F32" s="378">
        <v>
0</v>
      </c>
      <c r="G32" s="378">
        <v>
0</v>
      </c>
      <c r="H32" s="378">
        <v>
11968</v>
      </c>
      <c r="I32" s="378">
        <v>
61584</v>
      </c>
      <c r="J32" s="378">
        <v>
2348448</v>
      </c>
      <c r="K32" s="378">
        <v>
1868371</v>
      </c>
      <c r="L32" s="378">
        <v>
0</v>
      </c>
      <c r="M32" s="378">
        <v>
0</v>
      </c>
      <c r="N32" s="378">
        <v>
0</v>
      </c>
      <c r="O32" s="378">
        <v>
0</v>
      </c>
      <c r="P32" s="378">
        <v>
0</v>
      </c>
      <c r="Q32" s="378">
        <v>
0</v>
      </c>
      <c r="R32" s="378">
        <v>
75158</v>
      </c>
      <c r="S32" s="378">
        <v>
0</v>
      </c>
      <c r="T32" s="378">
        <v>
0</v>
      </c>
      <c r="U32" s="378">
        <v>
0</v>
      </c>
      <c r="V32" s="378">
        <v>
376782</v>
      </c>
      <c r="W32" s="378">
        <v>
0</v>
      </c>
      <c r="X32" s="378">
        <v>
18136318</v>
      </c>
      <c r="Y32" s="378">
        <v>
0</v>
      </c>
      <c r="Z32" s="378">
        <v>
0</v>
      </c>
      <c r="AA32" s="378">
        <v>
1730533</v>
      </c>
      <c r="AB32" s="378">
        <v>
0</v>
      </c>
      <c r="AC32" s="379">
        <f t="shared" si="5"/>
        <v>
24917108</v>
      </c>
      <c r="AD32" s="208" t="s">
        <v>
136</v>
      </c>
      <c r="AF32" s="193">
        <v>
24713720</v>
      </c>
      <c r="AG32" s="213">
        <f t="shared" si="6"/>
        <v>
203388</v>
      </c>
    </row>
    <row r="33" spans="1:33" s="3" customFormat="1" ht="19.5" customHeight="1">
      <c r="A33" s="3">
        <v>
21</v>
      </c>
      <c r="C33" s="164" t="s">
        <v>
137</v>
      </c>
      <c r="D33" s="374">
        <v>
33770</v>
      </c>
      <c r="E33" s="374">
        <v>
0</v>
      </c>
      <c r="F33" s="374">
        <v>
0</v>
      </c>
      <c r="G33" s="374">
        <v>
0</v>
      </c>
      <c r="H33" s="374">
        <v>
5803</v>
      </c>
      <c r="I33" s="374">
        <v>
0</v>
      </c>
      <c r="J33" s="374">
        <v>
1002312</v>
      </c>
      <c r="K33" s="374">
        <v>
539043</v>
      </c>
      <c r="L33" s="374">
        <v>
0</v>
      </c>
      <c r="M33" s="374">
        <v>
0</v>
      </c>
      <c r="N33" s="374">
        <v>
0</v>
      </c>
      <c r="O33" s="374">
        <v>
0</v>
      </c>
      <c r="P33" s="374">
        <v>
0</v>
      </c>
      <c r="Q33" s="374">
        <v>
0</v>
      </c>
      <c r="R33" s="374">
        <v>
56826</v>
      </c>
      <c r="S33" s="374">
        <v>
0</v>
      </c>
      <c r="T33" s="374">
        <v>
0</v>
      </c>
      <c r="U33" s="374">
        <v>
0</v>
      </c>
      <c r="V33" s="374">
        <v>
178370</v>
      </c>
      <c r="W33" s="374">
        <v>
0</v>
      </c>
      <c r="X33" s="374">
        <v>
11625272</v>
      </c>
      <c r="Y33" s="374">
        <v>
0</v>
      </c>
      <c r="Z33" s="374">
        <v>
0</v>
      </c>
      <c r="AA33" s="374">
        <v>
1264297</v>
      </c>
      <c r="AB33" s="374">
        <v>
0</v>
      </c>
      <c r="AC33" s="375">
        <f t="shared" si="5"/>
        <v>
14705693</v>
      </c>
      <c r="AD33" s="5" t="s">
        <v>
138</v>
      </c>
      <c r="AF33" s="193">
        <v>
14794265</v>
      </c>
      <c r="AG33" s="213">
        <f t="shared" si="6"/>
        <v>
-88572</v>
      </c>
    </row>
    <row r="34" spans="1:33" s="3" customFormat="1" ht="19.5" customHeight="1">
      <c r="A34" s="3">
        <v>
22</v>
      </c>
      <c r="C34" s="164" t="s">
        <v>
139</v>
      </c>
      <c r="D34" s="374">
        <v>
48874</v>
      </c>
      <c r="E34" s="374">
        <v>
0</v>
      </c>
      <c r="F34" s="374">
        <v>
36533</v>
      </c>
      <c r="G34" s="374">
        <v>
0</v>
      </c>
      <c r="H34" s="374">
        <v>
0</v>
      </c>
      <c r="I34" s="374">
        <v>
23443</v>
      </c>
      <c r="J34" s="374">
        <v>
4297414</v>
      </c>
      <c r="K34" s="374">
        <v>
1448645</v>
      </c>
      <c r="L34" s="374">
        <v>
0</v>
      </c>
      <c r="M34" s="374">
        <v>
0</v>
      </c>
      <c r="N34" s="374">
        <v>
0</v>
      </c>
      <c r="O34" s="374">
        <v>
63768</v>
      </c>
      <c r="P34" s="374">
        <v>
0</v>
      </c>
      <c r="Q34" s="374">
        <v>
0</v>
      </c>
      <c r="R34" s="374">
        <v>
31912</v>
      </c>
      <c r="S34" s="374">
        <v>
0</v>
      </c>
      <c r="T34" s="374">
        <v>
0</v>
      </c>
      <c r="U34" s="374">
        <v>
0</v>
      </c>
      <c r="V34" s="374">
        <v>
485967</v>
      </c>
      <c r="W34" s="374">
        <v>
0</v>
      </c>
      <c r="X34" s="374">
        <v>
2747848</v>
      </c>
      <c r="Y34" s="374">
        <v>
0</v>
      </c>
      <c r="Z34" s="374">
        <v>
0</v>
      </c>
      <c r="AA34" s="374">
        <v>
4894787</v>
      </c>
      <c r="AB34" s="374">
        <v>
0</v>
      </c>
      <c r="AC34" s="375">
        <f t="shared" si="5"/>
        <v>
14079191</v>
      </c>
      <c r="AD34" s="5" t="s">
        <v>
140</v>
      </c>
      <c r="AF34" s="193">
        <v>
14024838</v>
      </c>
      <c r="AG34" s="213">
        <f t="shared" si="6"/>
        <v>
54353</v>
      </c>
    </row>
    <row r="35" spans="1:33" s="3" customFormat="1" ht="19.5" customHeight="1">
      <c r="A35" s="3">
        <v>
23</v>
      </c>
      <c r="C35" s="164" t="s">
        <v>
141</v>
      </c>
      <c r="D35" s="374">
        <v>
100407</v>
      </c>
      <c r="E35" s="374">
        <v>
0</v>
      </c>
      <c r="F35" s="374">
        <v>
0</v>
      </c>
      <c r="G35" s="374">
        <v>
0</v>
      </c>
      <c r="H35" s="374">
        <v>
0</v>
      </c>
      <c r="I35" s="374">
        <v>
10695</v>
      </c>
      <c r="J35" s="374">
        <v>
6829262</v>
      </c>
      <c r="K35" s="374">
        <v>
3183459</v>
      </c>
      <c r="L35" s="374">
        <v>
0</v>
      </c>
      <c r="M35" s="374">
        <v>
0</v>
      </c>
      <c r="N35" s="374">
        <v>
0</v>
      </c>
      <c r="O35" s="374">
        <v>
0</v>
      </c>
      <c r="P35" s="374">
        <v>
0</v>
      </c>
      <c r="Q35" s="374">
        <v>
0</v>
      </c>
      <c r="R35" s="374">
        <v>
139812</v>
      </c>
      <c r="S35" s="374">
        <v>
0</v>
      </c>
      <c r="T35" s="374">
        <v>
0</v>
      </c>
      <c r="U35" s="374">
        <v>
0</v>
      </c>
      <c r="V35" s="374">
        <v>
234065</v>
      </c>
      <c r="W35" s="374">
        <v>
0</v>
      </c>
      <c r="X35" s="374">
        <v>
10003527</v>
      </c>
      <c r="Y35" s="374">
        <v>
0</v>
      </c>
      <c r="Z35" s="374">
        <v>
0</v>
      </c>
      <c r="AA35" s="374">
        <v>
3524992</v>
      </c>
      <c r="AB35" s="374">
        <v>
0</v>
      </c>
      <c r="AC35" s="375">
        <f t="shared" si="5"/>
        <v>
24026219</v>
      </c>
      <c r="AD35" s="5" t="s">
        <v>
142</v>
      </c>
      <c r="AF35" s="193">
        <v>
24123210</v>
      </c>
      <c r="AG35" s="213">
        <f t="shared" si="6"/>
        <v>
-96991</v>
      </c>
    </row>
    <row r="36" spans="1:33" s="3" customFormat="1" ht="19.5" customHeight="1">
      <c r="A36" s="3">
        <v>
24</v>
      </c>
      <c r="C36" s="164" t="s">
        <v>
143</v>
      </c>
      <c r="D36" s="374">
        <v>
337337</v>
      </c>
      <c r="E36" s="374">
        <v>
0</v>
      </c>
      <c r="F36" s="374">
        <v>
0</v>
      </c>
      <c r="G36" s="374">
        <v>
0</v>
      </c>
      <c r="H36" s="374">
        <v>
0</v>
      </c>
      <c r="I36" s="374">
        <v>
77215</v>
      </c>
      <c r="J36" s="374">
        <v>
507842</v>
      </c>
      <c r="K36" s="374">
        <v>
1144752</v>
      </c>
      <c r="L36" s="374">
        <v>
0</v>
      </c>
      <c r="M36" s="374">
        <v>
0</v>
      </c>
      <c r="N36" s="374">
        <v>
0</v>
      </c>
      <c r="O36" s="374">
        <v>
0</v>
      </c>
      <c r="P36" s="374">
        <v>
0</v>
      </c>
      <c r="Q36" s="374">
        <v>
0</v>
      </c>
      <c r="R36" s="374">
        <v>
68669</v>
      </c>
      <c r="S36" s="374">
        <v>
0</v>
      </c>
      <c r="T36" s="374">
        <v>
0</v>
      </c>
      <c r="U36" s="374">
        <v>
0</v>
      </c>
      <c r="V36" s="374">
        <v>
213836</v>
      </c>
      <c r="W36" s="374">
        <v>
0</v>
      </c>
      <c r="X36" s="374">
        <v>
4782079</v>
      </c>
      <c r="Y36" s="374">
        <v>
0</v>
      </c>
      <c r="Z36" s="374">
        <v>
0</v>
      </c>
      <c r="AA36" s="374">
        <v>
3116120</v>
      </c>
      <c r="AB36" s="374">
        <v>
0</v>
      </c>
      <c r="AC36" s="375">
        <f t="shared" si="5"/>
        <v>
10247850</v>
      </c>
      <c r="AD36" s="5" t="s">
        <v>
144</v>
      </c>
      <c r="AF36" s="193">
        <v>
10445470</v>
      </c>
      <c r="AG36" s="213">
        <f t="shared" si="6"/>
        <v>
-197620</v>
      </c>
    </row>
    <row r="37" spans="1:33" s="3" customFormat="1" ht="19.5" customHeight="1">
      <c r="A37" s="3">
        <v>
25</v>
      </c>
      <c r="C37" s="164" t="s">
        <v>
145</v>
      </c>
      <c r="D37" s="374">
        <v>
84749</v>
      </c>
      <c r="E37" s="374">
        <v>
0</v>
      </c>
      <c r="F37" s="374">
        <v>
890390</v>
      </c>
      <c r="G37" s="374">
        <v>
28500</v>
      </c>
      <c r="H37" s="374">
        <v>
77084</v>
      </c>
      <c r="I37" s="374">
        <v>
4361</v>
      </c>
      <c r="J37" s="374">
        <v>
542639</v>
      </c>
      <c r="K37" s="374">
        <v>
2629248</v>
      </c>
      <c r="L37" s="374">
        <v>
0</v>
      </c>
      <c r="M37" s="374">
        <v>
0</v>
      </c>
      <c r="N37" s="374">
        <v>
664103</v>
      </c>
      <c r="O37" s="374">
        <v>
0</v>
      </c>
      <c r="P37" s="374">
        <v>
0</v>
      </c>
      <c r="Q37" s="374">
        <v>
0</v>
      </c>
      <c r="R37" s="374">
        <v>
17503</v>
      </c>
      <c r="S37" s="374">
        <v>
44163</v>
      </c>
      <c r="T37" s="374">
        <v>
0</v>
      </c>
      <c r="U37" s="374">
        <v>
0</v>
      </c>
      <c r="V37" s="374">
        <v>
208983</v>
      </c>
      <c r="W37" s="374">
        <v>
0</v>
      </c>
      <c r="X37" s="374">
        <v>
14445808</v>
      </c>
      <c r="Y37" s="374">
        <v>
0</v>
      </c>
      <c r="Z37" s="374">
        <v>
72757</v>
      </c>
      <c r="AA37" s="374">
        <v>
5166006</v>
      </c>
      <c r="AB37" s="374">
        <v>
0</v>
      </c>
      <c r="AC37" s="375">
        <f t="shared" si="5"/>
        <v>
24876294</v>
      </c>
      <c r="AD37" s="5" t="s">
        <v>
146</v>
      </c>
      <c r="AF37" s="193">
        <v>
25257288</v>
      </c>
      <c r="AG37" s="213">
        <f t="shared" si="6"/>
        <v>
-380994</v>
      </c>
    </row>
    <row r="38" spans="1:33" s="3" customFormat="1" ht="19.5" customHeight="1">
      <c r="A38" s="3">
        <v>
26</v>
      </c>
      <c r="C38" s="164" t="s">
        <v>
40</v>
      </c>
      <c r="D38" s="374">
        <v>
840099</v>
      </c>
      <c r="E38" s="374">
        <v>
0</v>
      </c>
      <c r="F38" s="374">
        <v>
0</v>
      </c>
      <c r="G38" s="374">
        <v>
0</v>
      </c>
      <c r="H38" s="374">
        <v>
16816</v>
      </c>
      <c r="I38" s="374">
        <v>
0</v>
      </c>
      <c r="J38" s="374">
        <v>
9632929</v>
      </c>
      <c r="K38" s="374">
        <v>
4910865</v>
      </c>
      <c r="L38" s="374">
        <v>
0</v>
      </c>
      <c r="M38" s="374">
        <v>
0</v>
      </c>
      <c r="N38" s="374">
        <v>
813675</v>
      </c>
      <c r="O38" s="374">
        <v>
0</v>
      </c>
      <c r="P38" s="374">
        <v>
0</v>
      </c>
      <c r="Q38" s="374">
        <v>
0</v>
      </c>
      <c r="R38" s="374">
        <v>
716983</v>
      </c>
      <c r="S38" s="374">
        <v>
0</v>
      </c>
      <c r="T38" s="374">
        <v>
0</v>
      </c>
      <c r="U38" s="374">
        <v>
0</v>
      </c>
      <c r="V38" s="374">
        <v>
692182</v>
      </c>
      <c r="W38" s="374">
        <v>
0</v>
      </c>
      <c r="X38" s="374">
        <v>
30692839</v>
      </c>
      <c r="Y38" s="374">
        <v>
0</v>
      </c>
      <c r="Z38" s="374">
        <v>
0</v>
      </c>
      <c r="AA38" s="374">
        <v>
6489667</v>
      </c>
      <c r="AB38" s="374">
        <v>
0</v>
      </c>
      <c r="AC38" s="375">
        <f t="shared" si="5"/>
        <v>
54806055</v>
      </c>
      <c r="AD38" s="208" t="s">
        <v>
41</v>
      </c>
      <c r="AF38" s="193">
        <v>
56429231</v>
      </c>
      <c r="AG38" s="213">
        <f t="shared" si="6"/>
        <v>
-1623176</v>
      </c>
    </row>
    <row r="39" spans="1:33" s="3" customFormat="1" ht="19.5" customHeight="1">
      <c r="A39" s="3">
        <v>
27</v>
      </c>
      <c r="C39" s="214" t="s">
        <v>
147</v>
      </c>
      <c r="D39" s="376">
        <v>
0</v>
      </c>
      <c r="E39" s="376">
        <v>
0</v>
      </c>
      <c r="F39" s="376">
        <v>
0</v>
      </c>
      <c r="G39" s="376">
        <v>
0</v>
      </c>
      <c r="H39" s="376">
        <v>
0</v>
      </c>
      <c r="I39" s="376">
        <v>
0</v>
      </c>
      <c r="J39" s="376">
        <v>
1633900</v>
      </c>
      <c r="K39" s="376">
        <v>
5136</v>
      </c>
      <c r="L39" s="376">
        <v>
0</v>
      </c>
      <c r="M39" s="376">
        <v>
0</v>
      </c>
      <c r="N39" s="376">
        <v>
0</v>
      </c>
      <c r="O39" s="376">
        <v>
0</v>
      </c>
      <c r="P39" s="376">
        <v>
0</v>
      </c>
      <c r="Q39" s="376">
        <v>
0</v>
      </c>
      <c r="R39" s="376">
        <v>
0</v>
      </c>
      <c r="S39" s="376">
        <v>
0</v>
      </c>
      <c r="T39" s="376">
        <v>
0</v>
      </c>
      <c r="U39" s="376">
        <v>
0</v>
      </c>
      <c r="V39" s="376">
        <v>
106933</v>
      </c>
      <c r="W39" s="376">
        <v>
0</v>
      </c>
      <c r="X39" s="376">
        <v>
1371032</v>
      </c>
      <c r="Y39" s="376">
        <v>
0</v>
      </c>
      <c r="Z39" s="376">
        <v>
0</v>
      </c>
      <c r="AA39" s="376">
        <v>
4807759</v>
      </c>
      <c r="AB39" s="376">
        <v>
0</v>
      </c>
      <c r="AC39" s="377">
        <f t="shared" si="5"/>
        <v>
7924760</v>
      </c>
      <c r="AD39" s="5" t="s">
        <v>
148</v>
      </c>
      <c r="AF39" s="193">
        <v>
6814359</v>
      </c>
      <c r="AG39" s="213">
        <f t="shared" si="6"/>
        <v>
1110401</v>
      </c>
    </row>
    <row r="40" spans="1:33" s="3" customFormat="1" ht="19.5" customHeight="1">
      <c r="A40" s="3">
        <v>
28</v>
      </c>
      <c r="C40" s="164" t="s">
        <v>
149</v>
      </c>
      <c r="D40" s="374">
        <v>
0</v>
      </c>
      <c r="E40" s="374">
        <v>
0</v>
      </c>
      <c r="F40" s="374">
        <v>
120928</v>
      </c>
      <c r="G40" s="374">
        <v>
43200</v>
      </c>
      <c r="H40" s="374">
        <v>
0</v>
      </c>
      <c r="I40" s="374">
        <v>
23845</v>
      </c>
      <c r="J40" s="374">
        <v>
72524</v>
      </c>
      <c r="K40" s="374">
        <v>
263196</v>
      </c>
      <c r="L40" s="374">
        <v>
0</v>
      </c>
      <c r="M40" s="374">
        <v>
0</v>
      </c>
      <c r="N40" s="374">
        <v>
0</v>
      </c>
      <c r="O40" s="374">
        <v>
0</v>
      </c>
      <c r="P40" s="374">
        <v>
0</v>
      </c>
      <c r="Q40" s="374">
        <v>
0</v>
      </c>
      <c r="R40" s="374">
        <v>
0</v>
      </c>
      <c r="S40" s="374">
        <v>
110676</v>
      </c>
      <c r="T40" s="374">
        <v>
0</v>
      </c>
      <c r="U40" s="374">
        <v>
0</v>
      </c>
      <c r="V40" s="374">
        <v>
50206</v>
      </c>
      <c r="W40" s="374">
        <v>
0</v>
      </c>
      <c r="X40" s="374">
        <v>
3949636</v>
      </c>
      <c r="Y40" s="374">
        <v>
0</v>
      </c>
      <c r="Z40" s="374">
        <v>
0</v>
      </c>
      <c r="AA40" s="374">
        <v>
1158713</v>
      </c>
      <c r="AB40" s="374">
        <v>
0</v>
      </c>
      <c r="AC40" s="375">
        <f t="shared" si="5"/>
        <v>
5792924</v>
      </c>
      <c r="AD40" s="5" t="s">
        <v>
150</v>
      </c>
      <c r="AF40" s="193">
        <v>
5879066</v>
      </c>
      <c r="AG40" s="213">
        <f t="shared" si="6"/>
        <v>
-86142</v>
      </c>
    </row>
    <row r="41" spans="1:33" s="3" customFormat="1" ht="19.5" customHeight="1">
      <c r="A41" s="3">
        <v>
29</v>
      </c>
      <c r="C41" s="164" t="s">
        <v>
151</v>
      </c>
      <c r="D41" s="374">
        <v>
0</v>
      </c>
      <c r="E41" s="374">
        <v>
0</v>
      </c>
      <c r="F41" s="374">
        <v>
0</v>
      </c>
      <c r="G41" s="374">
        <v>
0</v>
      </c>
      <c r="H41" s="374">
        <v>
0</v>
      </c>
      <c r="I41" s="374">
        <v>
0</v>
      </c>
      <c r="J41" s="374">
        <v>
0</v>
      </c>
      <c r="K41" s="374">
        <v>
0</v>
      </c>
      <c r="L41" s="374">
        <v>
0</v>
      </c>
      <c r="M41" s="374">
        <v>
0</v>
      </c>
      <c r="N41" s="374">
        <v>
0</v>
      </c>
      <c r="O41" s="374">
        <v>
0</v>
      </c>
      <c r="P41" s="374">
        <v>
0</v>
      </c>
      <c r="Q41" s="374">
        <v>
0</v>
      </c>
      <c r="R41" s="374">
        <v>
0</v>
      </c>
      <c r="S41" s="374">
        <v>
0</v>
      </c>
      <c r="T41" s="374">
        <v>
0</v>
      </c>
      <c r="U41" s="374">
        <v>
0</v>
      </c>
      <c r="V41" s="374">
        <v>
4440</v>
      </c>
      <c r="W41" s="374">
        <v>
0</v>
      </c>
      <c r="X41" s="374">
        <v>
978496</v>
      </c>
      <c r="Y41" s="374">
        <v>
0</v>
      </c>
      <c r="Z41" s="374">
        <v>
0</v>
      </c>
      <c r="AA41" s="374">
        <v>
0</v>
      </c>
      <c r="AB41" s="374">
        <v>
0</v>
      </c>
      <c r="AC41" s="375">
        <f t="shared" si="5"/>
        <v>
982936</v>
      </c>
      <c r="AD41" s="5" t="s">
        <v>
152</v>
      </c>
      <c r="AF41" s="193">
        <v>
1036122</v>
      </c>
      <c r="AG41" s="213">
        <f t="shared" si="6"/>
        <v>
-53186</v>
      </c>
    </row>
    <row r="42" spans="1:33" s="3" customFormat="1" ht="19.5" customHeight="1">
      <c r="A42" s="3">
        <v>
30</v>
      </c>
      <c r="C42" s="215" t="s">
        <v>
153</v>
      </c>
      <c r="D42" s="378">
        <v>
0</v>
      </c>
      <c r="E42" s="378">
        <v>
0</v>
      </c>
      <c r="F42" s="378">
        <v>
0</v>
      </c>
      <c r="G42" s="378">
        <v>
0</v>
      </c>
      <c r="H42" s="378">
        <v>
0</v>
      </c>
      <c r="I42" s="378">
        <v>
0</v>
      </c>
      <c r="J42" s="378">
        <v>
0</v>
      </c>
      <c r="K42" s="378">
        <v>
0</v>
      </c>
      <c r="L42" s="378"/>
      <c r="M42" s="378">
        <v>
2935</v>
      </c>
      <c r="N42" s="378">
        <v>
0</v>
      </c>
      <c r="O42" s="378">
        <v>
0</v>
      </c>
      <c r="P42" s="378">
        <v>
0</v>
      </c>
      <c r="Q42" s="378">
        <v>
0</v>
      </c>
      <c r="R42" s="378">
        <v>
0</v>
      </c>
      <c r="S42" s="378">
        <v>
0</v>
      </c>
      <c r="T42" s="378">
        <v>
0</v>
      </c>
      <c r="U42" s="378">
        <v>
0</v>
      </c>
      <c r="V42" s="378">
        <v>
13888</v>
      </c>
      <c r="W42" s="378">
        <v>
0</v>
      </c>
      <c r="X42" s="378">
        <v>
1938081</v>
      </c>
      <c r="Y42" s="378">
        <v>
0</v>
      </c>
      <c r="Z42" s="378">
        <v>
0</v>
      </c>
      <c r="AA42" s="378">
        <v>
115523</v>
      </c>
      <c r="AB42" s="378">
        <v>
0</v>
      </c>
      <c r="AC42" s="379">
        <f t="shared" si="5"/>
        <v>
2070427</v>
      </c>
      <c r="AD42" s="5" t="s">
        <v>
154</v>
      </c>
      <c r="AF42" s="193">
        <v>
2182075</v>
      </c>
      <c r="AG42" s="213">
        <f t="shared" si="6"/>
        <v>
-111648</v>
      </c>
    </row>
    <row r="43" spans="1:33" s="3" customFormat="1" ht="19.5" customHeight="1">
      <c r="A43" s="3">
        <v>
31</v>
      </c>
      <c r="C43" s="164" t="s">
        <v>
155</v>
      </c>
      <c r="D43" s="374">
        <v>
0</v>
      </c>
      <c r="E43" s="374">
        <v>
0</v>
      </c>
      <c r="F43" s="374">
        <v>
0</v>
      </c>
      <c r="G43" s="374">
        <v>
120353</v>
      </c>
      <c r="H43" s="374">
        <v>
13020</v>
      </c>
      <c r="I43" s="374">
        <v>
0</v>
      </c>
      <c r="J43" s="374">
        <v>
1418271</v>
      </c>
      <c r="K43" s="374">
        <v>
616765</v>
      </c>
      <c r="L43" s="374">
        <v>
1800141</v>
      </c>
      <c r="M43" s="374">
        <v>
1951542</v>
      </c>
      <c r="N43" s="374">
        <v>
0</v>
      </c>
      <c r="O43" s="374">
        <v>
0</v>
      </c>
      <c r="P43" s="374">
        <v>
0</v>
      </c>
      <c r="Q43" s="374">
        <v>
0</v>
      </c>
      <c r="R43" s="374">
        <v>
211620</v>
      </c>
      <c r="S43" s="374">
        <v>
0</v>
      </c>
      <c r="T43" s="374">
        <v>
0</v>
      </c>
      <c r="U43" s="374">
        <v>
0</v>
      </c>
      <c r="V43" s="374">
        <v>
20359</v>
      </c>
      <c r="W43" s="374">
        <v>
0</v>
      </c>
      <c r="X43" s="374">
        <v>
2242946</v>
      </c>
      <c r="Y43" s="374">
        <v>
0</v>
      </c>
      <c r="Z43" s="374">
        <v>
0</v>
      </c>
      <c r="AA43" s="374">
        <v>
1559570</v>
      </c>
      <c r="AB43" s="374">
        <v>
0</v>
      </c>
      <c r="AC43" s="375">
        <f t="shared" si="5"/>
        <v>
9954587</v>
      </c>
      <c r="AD43" s="4" t="s">
        <v>
156</v>
      </c>
      <c r="AF43" s="193">
        <v>
9541163</v>
      </c>
      <c r="AG43" s="213">
        <f t="shared" si="6"/>
        <v>
413424</v>
      </c>
    </row>
    <row r="44" spans="1:33" s="3" customFormat="1" ht="19.5" customHeight="1">
      <c r="A44" s="3">
        <v>
32</v>
      </c>
      <c r="C44" s="164" t="s">
        <v>
157</v>
      </c>
      <c r="D44" s="374">
        <v>
0</v>
      </c>
      <c r="E44" s="374">
        <v>
0</v>
      </c>
      <c r="F44" s="374">
        <v>
0</v>
      </c>
      <c r="G44" s="374">
        <v>
0</v>
      </c>
      <c r="H44" s="374">
        <v>
0</v>
      </c>
      <c r="I44" s="374">
        <v>
0</v>
      </c>
      <c r="J44" s="374">
        <v>
117612</v>
      </c>
      <c r="K44" s="374">
        <v>
31096</v>
      </c>
      <c r="L44" s="374">
        <v>
83178</v>
      </c>
      <c r="M44" s="374">
        <v>
0</v>
      </c>
      <c r="N44" s="374">
        <v>
0</v>
      </c>
      <c r="O44" s="374">
        <v>
0</v>
      </c>
      <c r="P44" s="374">
        <v>
0</v>
      </c>
      <c r="Q44" s="374">
        <v>
0</v>
      </c>
      <c r="R44" s="374">
        <v>
0</v>
      </c>
      <c r="S44" s="374">
        <v>
0</v>
      </c>
      <c r="T44" s="374">
        <v>
0</v>
      </c>
      <c r="U44" s="374">
        <v>
0</v>
      </c>
      <c r="V44" s="374">
        <v>
0</v>
      </c>
      <c r="W44" s="374">
        <v>
0</v>
      </c>
      <c r="X44" s="374">
        <v>
232843</v>
      </c>
      <c r="Y44" s="374">
        <v>
0</v>
      </c>
      <c r="Z44" s="374">
        <v>
0</v>
      </c>
      <c r="AA44" s="374">
        <v>
26214</v>
      </c>
      <c r="AB44" s="374">
        <v>
0</v>
      </c>
      <c r="AC44" s="375">
        <f t="shared" si="5"/>
        <v>
490943</v>
      </c>
      <c r="AD44" s="5" t="s">
        <v>
158</v>
      </c>
      <c r="AF44" s="193">
        <v>
522144</v>
      </c>
      <c r="AG44" s="213">
        <f t="shared" si="6"/>
        <v>
-31201</v>
      </c>
    </row>
    <row r="45" spans="1:33" s="3" customFormat="1" ht="19.5" customHeight="1">
      <c r="A45" s="3">
        <v>
33</v>
      </c>
      <c r="C45" s="164" t="s">
        <v>
159</v>
      </c>
      <c r="D45" s="374">
        <v>
0</v>
      </c>
      <c r="E45" s="374">
        <v>
0</v>
      </c>
      <c r="F45" s="374">
        <v>
41761</v>
      </c>
      <c r="G45" s="374">
        <v>
79800</v>
      </c>
      <c r="H45" s="374">
        <v>
0</v>
      </c>
      <c r="I45" s="374">
        <v>
0</v>
      </c>
      <c r="J45" s="374">
        <v>
153093</v>
      </c>
      <c r="K45" s="374">
        <v>
0</v>
      </c>
      <c r="L45" s="374">
        <v>
423428</v>
      </c>
      <c r="M45" s="374">
        <v>
1003607</v>
      </c>
      <c r="N45" s="374">
        <v>
0</v>
      </c>
      <c r="O45" s="374">
        <v>
0</v>
      </c>
      <c r="P45" s="374">
        <v>
0</v>
      </c>
      <c r="Q45" s="374">
        <v>
0</v>
      </c>
      <c r="R45" s="374">
        <v>
0</v>
      </c>
      <c r="S45" s="374">
        <v>
0</v>
      </c>
      <c r="T45" s="374">
        <v>
0</v>
      </c>
      <c r="U45" s="374">
        <v>
0</v>
      </c>
      <c r="V45" s="374">
        <v>
8959</v>
      </c>
      <c r="W45" s="374">
        <v>
0</v>
      </c>
      <c r="X45" s="374">
        <v>
1053683</v>
      </c>
      <c r="Y45" s="374">
        <v>
0</v>
      </c>
      <c r="Z45" s="374">
        <v>
0</v>
      </c>
      <c r="AA45" s="374">
        <v>
6641</v>
      </c>
      <c r="AB45" s="374">
        <v>
0</v>
      </c>
      <c r="AC45" s="375">
        <f t="shared" si="5"/>
        <v>
2770972</v>
      </c>
      <c r="AD45" s="5" t="s">
        <v>
160</v>
      </c>
      <c r="AF45" s="193">
        <v>
2786108</v>
      </c>
      <c r="AG45" s="213">
        <f t="shared" si="6"/>
        <v>
-15136</v>
      </c>
    </row>
    <row r="46" spans="1:33" s="3" customFormat="1" ht="19.5" customHeight="1">
      <c r="A46" s="3">
        <v>
34</v>
      </c>
      <c r="C46" s="164" t="s">
        <v>
161</v>
      </c>
      <c r="D46" s="374">
        <v>
0</v>
      </c>
      <c r="E46" s="374">
        <v>
0</v>
      </c>
      <c r="F46" s="374">
        <v>
0</v>
      </c>
      <c r="G46" s="374">
        <v>
23000</v>
      </c>
      <c r="H46" s="374">
        <v>
0</v>
      </c>
      <c r="I46" s="374">
        <v>
19369</v>
      </c>
      <c r="J46" s="374">
        <v>
35803</v>
      </c>
      <c r="K46" s="374">
        <v>
2928</v>
      </c>
      <c r="L46" s="374">
        <v>
403165</v>
      </c>
      <c r="M46" s="374">
        <v>
0</v>
      </c>
      <c r="N46" s="374">
        <v>
0</v>
      </c>
      <c r="O46" s="374">
        <v>
0</v>
      </c>
      <c r="P46" s="374">
        <v>
0</v>
      </c>
      <c r="Q46" s="374">
        <v>
0</v>
      </c>
      <c r="R46" s="374">
        <v>
0</v>
      </c>
      <c r="S46" s="374">
        <v>
0</v>
      </c>
      <c r="T46" s="374">
        <v>
0</v>
      </c>
      <c r="U46" s="374">
        <v>
0</v>
      </c>
      <c r="V46" s="374">
        <v>
4990</v>
      </c>
      <c r="W46" s="374">
        <v>
0</v>
      </c>
      <c r="X46" s="374">
        <v>
620462</v>
      </c>
      <c r="Y46" s="374">
        <v>
0</v>
      </c>
      <c r="Z46" s="374">
        <v>
0</v>
      </c>
      <c r="AA46" s="374">
        <v>
0</v>
      </c>
      <c r="AB46" s="374">
        <v>
0</v>
      </c>
      <c r="AC46" s="375">
        <f t="shared" si="5"/>
        <v>
1109717</v>
      </c>
      <c r="AD46" s="5" t="s">
        <v>
162</v>
      </c>
      <c r="AF46" s="193">
        <v>
1183384</v>
      </c>
      <c r="AG46" s="213">
        <f t="shared" si="6"/>
        <v>
-73667</v>
      </c>
    </row>
    <row r="47" spans="1:33" s="3" customFormat="1" ht="19.5" customHeight="1">
      <c r="A47" s="3">
        <v>
35</v>
      </c>
      <c r="C47" s="164" t="s">
        <v>
163</v>
      </c>
      <c r="D47" s="374">
        <v>
0</v>
      </c>
      <c r="E47" s="374">
        <v>
0</v>
      </c>
      <c r="F47" s="374">
        <v>
3885</v>
      </c>
      <c r="G47" s="374">
        <v>
0</v>
      </c>
      <c r="H47" s="374">
        <v>
0</v>
      </c>
      <c r="I47" s="374">
        <v>
0</v>
      </c>
      <c r="J47" s="374">
        <v>
152700</v>
      </c>
      <c r="K47" s="374">
        <v>
644413</v>
      </c>
      <c r="L47" s="374">
        <v>
229800</v>
      </c>
      <c r="M47" s="374">
        <v>
1233562</v>
      </c>
      <c r="N47" s="374">
        <v>
0</v>
      </c>
      <c r="O47" s="374">
        <v>
0</v>
      </c>
      <c r="P47" s="374">
        <v>
0</v>
      </c>
      <c r="Q47" s="374">
        <v>
0</v>
      </c>
      <c r="R47" s="374">
        <v>
3194</v>
      </c>
      <c r="S47" s="374">
        <v>
0</v>
      </c>
      <c r="T47" s="374">
        <v>
0</v>
      </c>
      <c r="U47" s="374">
        <v>
0</v>
      </c>
      <c r="V47" s="374">
        <v>
5588</v>
      </c>
      <c r="W47" s="374">
        <v>
0</v>
      </c>
      <c r="X47" s="374">
        <v>
1006266</v>
      </c>
      <c r="Y47" s="374">
        <v>
0</v>
      </c>
      <c r="Z47" s="374">
        <v>
0</v>
      </c>
      <c r="AA47" s="374">
        <v>
83661</v>
      </c>
      <c r="AB47" s="374">
        <v>
0</v>
      </c>
      <c r="AC47" s="375">
        <f t="shared" si="5"/>
        <v>
3363069</v>
      </c>
      <c r="AD47" s="5" t="s">
        <v>
164</v>
      </c>
      <c r="AF47" s="193">
        <v>
3080981</v>
      </c>
      <c r="AG47" s="213">
        <f t="shared" si="6"/>
        <v>
282088</v>
      </c>
    </row>
    <row r="48" spans="1:33" s="3" customFormat="1" ht="19.5" customHeight="1">
      <c r="A48" s="3">
        <v>
36</v>
      </c>
      <c r="C48" s="164" t="s">
        <v>
165</v>
      </c>
      <c r="D48" s="374">
        <v>
0</v>
      </c>
      <c r="E48" s="374">
        <v>
0</v>
      </c>
      <c r="F48" s="374">
        <v>
0</v>
      </c>
      <c r="G48" s="374">
        <v>
0</v>
      </c>
      <c r="H48" s="374">
        <v>
0</v>
      </c>
      <c r="I48" s="374">
        <v>
0</v>
      </c>
      <c r="J48" s="374">
        <v>
74484</v>
      </c>
      <c r="K48" s="374">
        <v>
293130</v>
      </c>
      <c r="L48" s="374">
        <v>
0</v>
      </c>
      <c r="M48" s="374">
        <v>
0</v>
      </c>
      <c r="N48" s="374">
        <v>
0</v>
      </c>
      <c r="O48" s="374">
        <v>
0</v>
      </c>
      <c r="P48" s="374">
        <v>
0</v>
      </c>
      <c r="Q48" s="374">
        <v>
0</v>
      </c>
      <c r="R48" s="374">
        <v>
0</v>
      </c>
      <c r="S48" s="374">
        <v>
0</v>
      </c>
      <c r="T48" s="374">
        <v>
0</v>
      </c>
      <c r="U48" s="374">
        <v>
0</v>
      </c>
      <c r="V48" s="374">
        <v>
0</v>
      </c>
      <c r="W48" s="374">
        <v>
0</v>
      </c>
      <c r="X48" s="374">
        <v>
284274</v>
      </c>
      <c r="Y48" s="374">
        <v>
0</v>
      </c>
      <c r="Z48" s="374">
        <v>
0</v>
      </c>
      <c r="AA48" s="374">
        <v>
11640</v>
      </c>
      <c r="AB48" s="374">
        <v>
0</v>
      </c>
      <c r="AC48" s="375">
        <f>
SUM(D48:AB48)</f>
        <v>
663528</v>
      </c>
      <c r="AD48" s="5" t="s">
        <v>
166</v>
      </c>
      <c r="AF48" s="193">
        <v>
707845</v>
      </c>
      <c r="AG48" s="213">
        <f t="shared" si="6"/>
        <v>
-44317</v>
      </c>
    </row>
    <row r="49" spans="1:34" s="3" customFormat="1" ht="19.5" customHeight="1">
      <c r="A49" s="3">
        <v>
37</v>
      </c>
      <c r="C49" s="164" t="s">
        <v>
167</v>
      </c>
      <c r="D49" s="374">
        <v>
0</v>
      </c>
      <c r="E49" s="374">
        <v>
0</v>
      </c>
      <c r="F49" s="374">
        <v>
0</v>
      </c>
      <c r="G49" s="374">
        <v>
0</v>
      </c>
      <c r="H49" s="374">
        <v>
0</v>
      </c>
      <c r="I49" s="374">
        <v>
0</v>
      </c>
      <c r="J49" s="374">
        <v>
706592</v>
      </c>
      <c r="K49" s="374">
        <v>
590305</v>
      </c>
      <c r="L49" s="374">
        <v>
1209144</v>
      </c>
      <c r="M49" s="374">
        <v>
0</v>
      </c>
      <c r="N49" s="374">
        <v>
0</v>
      </c>
      <c r="O49" s="374">
        <v>
0</v>
      </c>
      <c r="P49" s="374">
        <v>
0</v>
      </c>
      <c r="Q49" s="374">
        <v>
0</v>
      </c>
      <c r="R49" s="374">
        <v>
88842</v>
      </c>
      <c r="S49" s="374">
        <v>
0</v>
      </c>
      <c r="T49" s="374">
        <v>
0</v>
      </c>
      <c r="U49" s="374">
        <v>
0</v>
      </c>
      <c r="V49" s="374">
        <v>
18688</v>
      </c>
      <c r="W49" s="374">
        <v>
0</v>
      </c>
      <c r="X49" s="374">
        <v>
2279952</v>
      </c>
      <c r="Y49" s="374">
        <v>
0</v>
      </c>
      <c r="Z49" s="374">
        <v>
0</v>
      </c>
      <c r="AA49" s="374">
        <v>
1479598</v>
      </c>
      <c r="AB49" s="374">
        <v>
80413</v>
      </c>
      <c r="AC49" s="375">
        <f t="shared" si="5"/>
        <v>
6453534</v>
      </c>
      <c r="AD49" s="5" t="s">
        <v>
168</v>
      </c>
      <c r="AF49" s="193">
        <v>
6822030</v>
      </c>
      <c r="AG49" s="213">
        <f t="shared" si="6"/>
        <v>
-368496</v>
      </c>
    </row>
    <row r="50" spans="1:34" s="3" customFormat="1" ht="19.5" customHeight="1">
      <c r="A50" s="3">
        <v>
38</v>
      </c>
      <c r="C50" s="164" t="s">
        <v>
169</v>
      </c>
      <c r="D50" s="374">
        <v>
0</v>
      </c>
      <c r="E50" s="374">
        <v>
0</v>
      </c>
      <c r="F50" s="374">
        <v>
6173</v>
      </c>
      <c r="G50" s="374">
        <v>
0</v>
      </c>
      <c r="H50" s="374">
        <v>
0</v>
      </c>
      <c r="I50" s="374">
        <v>
0</v>
      </c>
      <c r="J50" s="374">
        <v>
40230</v>
      </c>
      <c r="K50" s="374">
        <v>
0</v>
      </c>
      <c r="L50" s="374">
        <v>
0</v>
      </c>
      <c r="M50" s="374">
        <v>
1762</v>
      </c>
      <c r="N50" s="374">
        <v>
0</v>
      </c>
      <c r="O50" s="374">
        <v>
0</v>
      </c>
      <c r="P50" s="374">
        <v>
0</v>
      </c>
      <c r="Q50" s="374">
        <v>
0</v>
      </c>
      <c r="R50" s="374">
        <v>
7516</v>
      </c>
      <c r="S50" s="374">
        <v>
0</v>
      </c>
      <c r="T50" s="374">
        <v>
0</v>
      </c>
      <c r="U50" s="374">
        <v>
0</v>
      </c>
      <c r="V50" s="374">
        <v>
646</v>
      </c>
      <c r="W50" s="374">
        <v>
1</v>
      </c>
      <c r="X50" s="374">
        <v>
47846</v>
      </c>
      <c r="Y50" s="374">
        <v>
0</v>
      </c>
      <c r="Z50" s="374">
        <v>
0</v>
      </c>
      <c r="AA50" s="374">
        <v>
2731</v>
      </c>
      <c r="AB50" s="374">
        <v>
0</v>
      </c>
      <c r="AC50" s="375">
        <f t="shared" si="5"/>
        <v>
106905</v>
      </c>
      <c r="AD50" s="5" t="s">
        <v>
170</v>
      </c>
      <c r="AF50" s="193">
        <v>
125067</v>
      </c>
      <c r="AG50" s="213">
        <f t="shared" si="6"/>
        <v>
-18162</v>
      </c>
    </row>
    <row r="51" spans="1:34" s="3" customFormat="1" ht="19.5" customHeight="1">
      <c r="A51" s="3">
        <v>
39</v>
      </c>
      <c r="C51" s="164" t="s">
        <v>
171</v>
      </c>
      <c r="D51" s="374">
        <v>
329137</v>
      </c>
      <c r="E51" s="374">
        <v>
0</v>
      </c>
      <c r="F51" s="374">
        <v>
0</v>
      </c>
      <c r="G51" s="374">
        <v>
9700</v>
      </c>
      <c r="H51" s="374">
        <v>
0</v>
      </c>
      <c r="I51" s="374">
        <v>
0</v>
      </c>
      <c r="J51" s="374">
        <v>
0</v>
      </c>
      <c r="K51" s="374">
        <v>
0</v>
      </c>
      <c r="L51" s="374">
        <v>
575272</v>
      </c>
      <c r="M51" s="374">
        <v>
0</v>
      </c>
      <c r="N51" s="374">
        <v>
0</v>
      </c>
      <c r="O51" s="374">
        <v>
0</v>
      </c>
      <c r="P51" s="374">
        <v>
0</v>
      </c>
      <c r="Q51" s="374">
        <v>
0</v>
      </c>
      <c r="R51" s="374">
        <v>
349260</v>
      </c>
      <c r="S51" s="374">
        <v>
0</v>
      </c>
      <c r="T51" s="374">
        <v>
0</v>
      </c>
      <c r="U51" s="374">
        <v>
0</v>
      </c>
      <c r="V51" s="374">
        <v>
1023</v>
      </c>
      <c r="W51" s="374">
        <v>
0</v>
      </c>
      <c r="X51" s="374">
        <v>
754621</v>
      </c>
      <c r="Y51" s="374">
        <v>
0</v>
      </c>
      <c r="Z51" s="374">
        <v>
0</v>
      </c>
      <c r="AA51" s="374">
        <v>
182988</v>
      </c>
      <c r="AB51" s="374">
        <v>
51500</v>
      </c>
      <c r="AC51" s="375">
        <f t="shared" si="5"/>
        <v>
2253501</v>
      </c>
      <c r="AD51" s="5" t="s">
        <v>
172</v>
      </c>
      <c r="AF51" s="193">
        <v>
2236698</v>
      </c>
      <c r="AG51" s="213">
        <f t="shared" si="6"/>
        <v>
16803</v>
      </c>
    </row>
    <row r="52" spans="1:34" s="3" customFormat="1" ht="18.75" customHeight="1">
      <c r="A52" s="3">
        <v>
40</v>
      </c>
      <c r="C52" s="226" t="s">
        <v>
173</v>
      </c>
      <c r="D52" s="376">
        <v>
0</v>
      </c>
      <c r="E52" s="376">
        <v>
0</v>
      </c>
      <c r="F52" s="376">
        <v>
0</v>
      </c>
      <c r="G52" s="376">
        <v>
0</v>
      </c>
      <c r="H52" s="376">
        <v>
0</v>
      </c>
      <c r="I52" s="376">
        <v>
0</v>
      </c>
      <c r="J52" s="376">
        <v>
710692</v>
      </c>
      <c r="K52" s="376">
        <v>
0</v>
      </c>
      <c r="L52" s="376">
        <v>
0</v>
      </c>
      <c r="M52" s="376">
        <v>
0</v>
      </c>
      <c r="N52" s="376">
        <v>
0</v>
      </c>
      <c r="O52" s="376">
        <v>
0</v>
      </c>
      <c r="P52" s="376">
        <v>
0</v>
      </c>
      <c r="Q52" s="376">
        <v>
0</v>
      </c>
      <c r="R52" s="376">
        <v>
119458</v>
      </c>
      <c r="S52" s="376">
        <v>
0</v>
      </c>
      <c r="T52" s="376">
        <v>
0</v>
      </c>
      <c r="U52" s="376">
        <v>
0</v>
      </c>
      <c r="V52" s="376">
        <v>
0</v>
      </c>
      <c r="W52" s="376">
        <v>
0</v>
      </c>
      <c r="X52" s="376">
        <v>
0</v>
      </c>
      <c r="Y52" s="376">
        <v>
0</v>
      </c>
      <c r="Z52" s="376">
        <v>
0</v>
      </c>
      <c r="AA52" s="376">
        <v>
0</v>
      </c>
      <c r="AB52" s="376">
        <v>
0</v>
      </c>
      <c r="AC52" s="377">
        <f t="shared" si="5"/>
        <v>
830150</v>
      </c>
      <c r="AD52" s="4" t="s">
        <v>
174</v>
      </c>
      <c r="AF52" s="193">
        <v>
1014607</v>
      </c>
      <c r="AG52" s="213">
        <f t="shared" si="6"/>
        <v>
-184457</v>
      </c>
      <c r="AH52" s="3" t="s">
        <v>
367</v>
      </c>
    </row>
    <row r="53" spans="1:34" s="3" customFormat="1" ht="19.5" customHeight="1">
      <c r="A53" s="3">
        <v>
41</v>
      </c>
      <c r="C53" s="227" t="s">
        <v>
175</v>
      </c>
      <c r="D53" s="374">
        <v>
0</v>
      </c>
      <c r="E53" s="374">
        <v>
0</v>
      </c>
      <c r="F53" s="374">
        <v>
0</v>
      </c>
      <c r="G53" s="374">
        <v>
0</v>
      </c>
      <c r="H53" s="374">
        <v>
0</v>
      </c>
      <c r="I53" s="374">
        <v>
0</v>
      </c>
      <c r="J53" s="374">
        <v>
0</v>
      </c>
      <c r="K53" s="374">
        <v>
0</v>
      </c>
      <c r="L53" s="374">
        <v>
0</v>
      </c>
      <c r="M53" s="374">
        <v>
0</v>
      </c>
      <c r="N53" s="374">
        <v>
0</v>
      </c>
      <c r="O53" s="374">
        <v>
0</v>
      </c>
      <c r="P53" s="374">
        <v>
0</v>
      </c>
      <c r="Q53" s="374">
        <v>
0</v>
      </c>
      <c r="R53" s="374">
        <v>
0</v>
      </c>
      <c r="S53" s="374">
        <v>
0</v>
      </c>
      <c r="T53" s="374">
        <v>
0</v>
      </c>
      <c r="U53" s="374">
        <v>
0</v>
      </c>
      <c r="V53" s="374">
        <v>
0</v>
      </c>
      <c r="W53" s="374">
        <v>
0</v>
      </c>
      <c r="X53" s="374">
        <v>
0</v>
      </c>
      <c r="Y53" s="374">
        <v>
0</v>
      </c>
      <c r="Z53" s="374">
        <v>
0</v>
      </c>
      <c r="AA53" s="374">
        <v>
351089</v>
      </c>
      <c r="AB53" s="374">
        <v>
0</v>
      </c>
      <c r="AC53" s="375">
        <f t="shared" si="5"/>
        <v>
351089</v>
      </c>
      <c r="AD53" s="5" t="s">
        <v>
176</v>
      </c>
      <c r="AF53" s="193">
        <v>
468680</v>
      </c>
      <c r="AG53" s="213">
        <f t="shared" si="6"/>
        <v>
-117591</v>
      </c>
      <c r="AH53" s="3" t="s">
        <v>
175</v>
      </c>
    </row>
    <row r="54" spans="1:34" s="3" customFormat="1" ht="19.5" customHeight="1">
      <c r="A54" s="3">
        <v>
42</v>
      </c>
      <c r="C54" s="227" t="s">
        <v>
177</v>
      </c>
      <c r="D54" s="374">
        <v>
0</v>
      </c>
      <c r="E54" s="374">
        <v>
0</v>
      </c>
      <c r="F54" s="374">
        <v>
0</v>
      </c>
      <c r="G54" s="374">
        <v>
0</v>
      </c>
      <c r="H54" s="374">
        <v>
0</v>
      </c>
      <c r="I54" s="374">
        <v>
0</v>
      </c>
      <c r="J54" s="374">
        <v>
1661659</v>
      </c>
      <c r="K54" s="374">
        <v>
0</v>
      </c>
      <c r="L54" s="374">
        <v>
0</v>
      </c>
      <c r="M54" s="374">
        <v>
0</v>
      </c>
      <c r="N54" s="374">
        <v>
0</v>
      </c>
      <c r="O54" s="374">
        <v>
0</v>
      </c>
      <c r="P54" s="374">
        <v>
0</v>
      </c>
      <c r="Q54" s="374">
        <v>
0</v>
      </c>
      <c r="R54" s="374">
        <v>
0</v>
      </c>
      <c r="S54" s="374">
        <v>
0</v>
      </c>
      <c r="T54" s="374">
        <v>
0</v>
      </c>
      <c r="U54" s="374">
        <v>
0</v>
      </c>
      <c r="V54" s="374">
        <v>
0</v>
      </c>
      <c r="W54" s="374">
        <v>
0</v>
      </c>
      <c r="X54" s="374">
        <v>
0</v>
      </c>
      <c r="Y54" s="374">
        <v>
0</v>
      </c>
      <c r="Z54" s="374">
        <v>
0</v>
      </c>
      <c r="AA54" s="374">
        <v>
300382</v>
      </c>
      <c r="AB54" s="374">
        <v>
0</v>
      </c>
      <c r="AC54" s="375">
        <f t="shared" si="5"/>
        <v>
1962041</v>
      </c>
      <c r="AD54" s="5" t="s">
        <v>
368</v>
      </c>
      <c r="AF54" s="193">
        <v>
2229328</v>
      </c>
      <c r="AG54" s="213">
        <f t="shared" si="6"/>
        <v>
-267287</v>
      </c>
      <c r="AH54" s="3" t="s">
        <v>
177</v>
      </c>
    </row>
    <row r="55" spans="1:34" s="3" customFormat="1" ht="19.5" customHeight="1">
      <c r="A55" s="3">
        <v>
43</v>
      </c>
      <c r="C55" s="227" t="s">
        <v>
178</v>
      </c>
      <c r="D55" s="374">
        <v>
0</v>
      </c>
      <c r="E55" s="374">
        <v>
0</v>
      </c>
      <c r="F55" s="374">
        <v>
0</v>
      </c>
      <c r="G55" s="374">
        <v>
0</v>
      </c>
      <c r="H55" s="374">
        <v>
0</v>
      </c>
      <c r="I55" s="374">
        <v>
0</v>
      </c>
      <c r="J55" s="374">
        <v>
0</v>
      </c>
      <c r="K55" s="374">
        <v>
115802</v>
      </c>
      <c r="L55" s="374">
        <v>
0</v>
      </c>
      <c r="M55" s="374">
        <v>
0</v>
      </c>
      <c r="N55" s="374">
        <v>
0</v>
      </c>
      <c r="O55" s="374">
        <v>
0</v>
      </c>
      <c r="P55" s="374">
        <v>
0</v>
      </c>
      <c r="Q55" s="374">
        <v>
0</v>
      </c>
      <c r="R55" s="374">
        <v>
0</v>
      </c>
      <c r="S55" s="374">
        <v>
0</v>
      </c>
      <c r="T55" s="374">
        <v>
0</v>
      </c>
      <c r="U55" s="374">
        <v>
0</v>
      </c>
      <c r="V55" s="374">
        <v>
0</v>
      </c>
      <c r="W55" s="374">
        <v>
0</v>
      </c>
      <c r="X55" s="374">
        <v>
0</v>
      </c>
      <c r="Y55" s="374">
        <v>
0</v>
      </c>
      <c r="Z55" s="374">
        <v>
0</v>
      </c>
      <c r="AA55" s="374">
        <v>
25220</v>
      </c>
      <c r="AB55" s="374">
        <v>
0</v>
      </c>
      <c r="AC55" s="375">
        <f t="shared" si="5"/>
        <v>
141022</v>
      </c>
      <c r="AD55" s="5" t="s">
        <v>
179</v>
      </c>
      <c r="AF55" s="193">
        <v>
220087</v>
      </c>
      <c r="AG55" s="213">
        <f t="shared" si="6"/>
        <v>
-79065</v>
      </c>
      <c r="AH55" s="3" t="s">
        <v>
178</v>
      </c>
    </row>
    <row r="56" spans="1:34" s="3" customFormat="1" ht="19.5" customHeight="1">
      <c r="A56" s="3">
        <v>
44</v>
      </c>
      <c r="C56" s="227" t="s">
        <v>
180</v>
      </c>
      <c r="D56" s="374">
        <v>
0</v>
      </c>
      <c r="E56" s="374">
        <v>
0</v>
      </c>
      <c r="F56" s="374">
        <v>
0</v>
      </c>
      <c r="G56" s="374">
        <v>
0</v>
      </c>
      <c r="H56" s="374">
        <v>
0</v>
      </c>
      <c r="I56" s="374">
        <v>
0</v>
      </c>
      <c r="J56" s="374">
        <v>
0</v>
      </c>
      <c r="K56" s="374">
        <v>
0</v>
      </c>
      <c r="L56" s="374">
        <v>
0</v>
      </c>
      <c r="M56" s="374">
        <v>
0</v>
      </c>
      <c r="N56" s="374">
        <v>
0</v>
      </c>
      <c r="O56" s="374">
        <v>
0</v>
      </c>
      <c r="P56" s="374">
        <v>
0</v>
      </c>
      <c r="Q56" s="374">
        <v>
0</v>
      </c>
      <c r="R56" s="374">
        <v>
0</v>
      </c>
      <c r="S56" s="374">
        <v>
0</v>
      </c>
      <c r="T56" s="374">
        <v>
0</v>
      </c>
      <c r="U56" s="374">
        <v>
0</v>
      </c>
      <c r="V56" s="374">
        <v>
0</v>
      </c>
      <c r="W56" s="374">
        <v>
0</v>
      </c>
      <c r="X56" s="374">
        <v>
0</v>
      </c>
      <c r="Y56" s="374">
        <v>
0</v>
      </c>
      <c r="Z56" s="374">
        <v>
0</v>
      </c>
      <c r="AA56" s="374">
        <v>
0</v>
      </c>
      <c r="AB56" s="374">
        <v>
0</v>
      </c>
      <c r="AC56" s="375">
        <f t="shared" si="5"/>
        <v>
0</v>
      </c>
      <c r="AD56" s="5" t="s">
        <v>
181</v>
      </c>
      <c r="AF56" s="193">
        <v>
0</v>
      </c>
      <c r="AG56" s="213">
        <f t="shared" si="6"/>
        <v>
0</v>
      </c>
      <c r="AH56" s="3" t="s">
        <v>
180</v>
      </c>
    </row>
    <row r="57" spans="1:34" s="3" customFormat="1" ht="19.5" customHeight="1">
      <c r="A57" s="3">
        <v>
45</v>
      </c>
      <c r="C57" s="227" t="s">
        <v>
182</v>
      </c>
      <c r="D57" s="374">
        <v>
0</v>
      </c>
      <c r="E57" s="374">
        <v>
0</v>
      </c>
      <c r="F57" s="374">
        <v>
0</v>
      </c>
      <c r="G57" s="374">
        <v>
0</v>
      </c>
      <c r="H57" s="374">
        <v>
0</v>
      </c>
      <c r="I57" s="374">
        <v>
0</v>
      </c>
      <c r="J57" s="374">
        <v>
925103</v>
      </c>
      <c r="K57" s="374">
        <v>
0</v>
      </c>
      <c r="L57" s="374">
        <v>
0</v>
      </c>
      <c r="M57" s="374">
        <v>
0</v>
      </c>
      <c r="N57" s="374">
        <v>
0</v>
      </c>
      <c r="O57" s="374">
        <v>
0</v>
      </c>
      <c r="P57" s="374">
        <v>
0</v>
      </c>
      <c r="Q57" s="374">
        <v>
0</v>
      </c>
      <c r="R57" s="374">
        <v>
186758</v>
      </c>
      <c r="S57" s="374">
        <v>
0</v>
      </c>
      <c r="T57" s="374">
        <v>
0</v>
      </c>
      <c r="U57" s="374">
        <v>
0</v>
      </c>
      <c r="V57" s="374">
        <v>
0</v>
      </c>
      <c r="W57" s="374">
        <v>
0</v>
      </c>
      <c r="X57" s="374">
        <v>
0</v>
      </c>
      <c r="Y57" s="374">
        <v>
0</v>
      </c>
      <c r="Z57" s="374">
        <v>
0</v>
      </c>
      <c r="AA57" s="374">
        <v>
191488</v>
      </c>
      <c r="AB57" s="374">
        <v>
0</v>
      </c>
      <c r="AC57" s="375">
        <f t="shared" si="5"/>
        <v>
1303349</v>
      </c>
      <c r="AD57" s="6" t="s">
        <v>
183</v>
      </c>
      <c r="AF57" s="193">
        <v>
1089761</v>
      </c>
      <c r="AG57" s="213">
        <f t="shared" si="6"/>
        <v>
213588</v>
      </c>
      <c r="AH57" s="3" t="s">
        <v>
182</v>
      </c>
    </row>
    <row r="58" spans="1:34" s="3" customFormat="1" ht="19.5" customHeight="1">
      <c r="A58" s="3">
        <v>
46</v>
      </c>
      <c r="C58" s="227" t="s">
        <v>
184</v>
      </c>
      <c r="D58" s="374">
        <v>
0</v>
      </c>
      <c r="E58" s="374">
        <v>
0</v>
      </c>
      <c r="F58" s="374">
        <v>
0</v>
      </c>
      <c r="G58" s="374">
        <v>
0</v>
      </c>
      <c r="H58" s="374">
        <v>
0</v>
      </c>
      <c r="I58" s="374">
        <v>
0</v>
      </c>
      <c r="J58" s="374">
        <v>
782881</v>
      </c>
      <c r="K58" s="374">
        <v>
0</v>
      </c>
      <c r="L58" s="374">
        <v>
0</v>
      </c>
      <c r="M58" s="374">
        <v>
0</v>
      </c>
      <c r="N58" s="374">
        <v>
0</v>
      </c>
      <c r="O58" s="374">
        <v>
0</v>
      </c>
      <c r="P58" s="374">
        <v>
0</v>
      </c>
      <c r="Q58" s="374">
        <v>
0</v>
      </c>
      <c r="R58" s="374">
        <v>
0</v>
      </c>
      <c r="S58" s="374">
        <v>
0</v>
      </c>
      <c r="T58" s="374">
        <v>
0</v>
      </c>
      <c r="U58" s="374">
        <v>
0</v>
      </c>
      <c r="V58" s="374">
        <v>
0</v>
      </c>
      <c r="W58" s="374">
        <v>
0</v>
      </c>
      <c r="X58" s="374">
        <v>
0</v>
      </c>
      <c r="Y58" s="374">
        <v>
0</v>
      </c>
      <c r="Z58" s="374">
        <v>
0</v>
      </c>
      <c r="AA58" s="374">
        <v>
194704</v>
      </c>
      <c r="AB58" s="374">
        <v>
0</v>
      </c>
      <c r="AC58" s="375">
        <f t="shared" si="5"/>
        <v>
977585</v>
      </c>
      <c r="AD58" s="5" t="s">
        <v>
185</v>
      </c>
      <c r="AF58" s="193">
        <v>
1062209</v>
      </c>
      <c r="AG58" s="213">
        <f t="shared" si="6"/>
        <v>
-84624</v>
      </c>
      <c r="AH58" s="3" t="s">
        <v>
184</v>
      </c>
    </row>
    <row r="59" spans="1:34" s="3" customFormat="1" ht="19.5" customHeight="1">
      <c r="A59" s="3">
        <v>
47</v>
      </c>
      <c r="C59" s="228" t="s">
        <v>
186</v>
      </c>
      <c r="D59" s="374">
        <v>
0</v>
      </c>
      <c r="E59" s="374">
        <v>
1233500</v>
      </c>
      <c r="F59" s="374">
        <v>
0</v>
      </c>
      <c r="G59" s="374">
        <v>
0</v>
      </c>
      <c r="H59" s="374">
        <v>
0</v>
      </c>
      <c r="I59" s="374">
        <v>
0</v>
      </c>
      <c r="J59" s="374">
        <v>
1376400</v>
      </c>
      <c r="K59" s="374">
        <v>
0</v>
      </c>
      <c r="L59" s="374">
        <v>
0</v>
      </c>
      <c r="M59" s="374">
        <v>
0</v>
      </c>
      <c r="N59" s="374">
        <v>
0</v>
      </c>
      <c r="O59" s="374">
        <v>
0</v>
      </c>
      <c r="P59" s="374">
        <v>
0</v>
      </c>
      <c r="Q59" s="374">
        <v>
0</v>
      </c>
      <c r="R59" s="374">
        <v>
233700</v>
      </c>
      <c r="S59" s="374">
        <v>
0</v>
      </c>
      <c r="T59" s="374">
        <v>
0</v>
      </c>
      <c r="U59" s="374">
        <v>
0</v>
      </c>
      <c r="V59" s="374">
        <v>
0</v>
      </c>
      <c r="W59" s="374">
        <v>
0</v>
      </c>
      <c r="X59" s="374">
        <v>
0</v>
      </c>
      <c r="Y59" s="374">
        <v>
0</v>
      </c>
      <c r="Z59" s="374">
        <v>
0</v>
      </c>
      <c r="AA59" s="374">
        <v>
213000</v>
      </c>
      <c r="AB59" s="374">
        <v>
0</v>
      </c>
      <c r="AC59" s="375">
        <f t="shared" si="5"/>
        <v>
3056600</v>
      </c>
      <c r="AD59" s="5" t="s">
        <v>
187</v>
      </c>
      <c r="AF59" s="193">
        <v>
1784100</v>
      </c>
      <c r="AG59" s="213">
        <f t="shared" si="6"/>
        <v>
1272500</v>
      </c>
      <c r="AH59" s="3" t="s">
        <v>
186</v>
      </c>
    </row>
    <row r="60" spans="1:34" s="3" customFormat="1" ht="19.5" customHeight="1">
      <c r="A60" s="3">
        <v>
48</v>
      </c>
      <c r="C60" s="229" t="s">
        <v>
188</v>
      </c>
      <c r="D60" s="374">
        <v>
0</v>
      </c>
      <c r="E60" s="374">
        <v>
0</v>
      </c>
      <c r="F60" s="374">
        <v>
0</v>
      </c>
      <c r="G60" s="374">
        <v>
0</v>
      </c>
      <c r="H60" s="374">
        <v>
0</v>
      </c>
      <c r="I60" s="374">
        <v>
0</v>
      </c>
      <c r="J60" s="374">
        <v>
0</v>
      </c>
      <c r="K60" s="374">
        <v>
0</v>
      </c>
      <c r="L60" s="374">
        <v>
0</v>
      </c>
      <c r="M60" s="374">
        <v>
0</v>
      </c>
      <c r="N60" s="374">
        <v>
0</v>
      </c>
      <c r="O60" s="374">
        <v>
0</v>
      </c>
      <c r="P60" s="374">
        <v>
0</v>
      </c>
      <c r="Q60" s="374">
        <v>
0</v>
      </c>
      <c r="R60" s="374">
        <v>
0</v>
      </c>
      <c r="S60" s="374">
        <v>
0</v>
      </c>
      <c r="T60" s="374">
        <v>
0</v>
      </c>
      <c r="U60" s="374">
        <v>
0</v>
      </c>
      <c r="V60" s="374">
        <v>
0</v>
      </c>
      <c r="W60" s="374">
        <v>
0</v>
      </c>
      <c r="X60" s="374">
        <v>
0</v>
      </c>
      <c r="Y60" s="374">
        <v>
0</v>
      </c>
      <c r="Z60" s="374">
        <v>
0</v>
      </c>
      <c r="AA60" s="374">
        <v>
0</v>
      </c>
      <c r="AB60" s="374">
        <v>
0</v>
      </c>
      <c r="AC60" s="375">
        <f t="shared" si="5"/>
        <v>
0</v>
      </c>
      <c r="AD60" s="5" t="s">
        <v>
189</v>
      </c>
      <c r="AF60" s="193">
        <v>
0</v>
      </c>
      <c r="AG60" s="213">
        <f t="shared" si="6"/>
        <v>
0</v>
      </c>
      <c r="AH60" s="3" t="s">
        <v>
188</v>
      </c>
    </row>
    <row r="61" spans="1:34" s="3" customFormat="1" ht="19.5" customHeight="1">
      <c r="A61" s="3">
        <v>
49</v>
      </c>
      <c r="C61" s="230" t="s">
        <v>
190</v>
      </c>
      <c r="D61" s="374">
        <v>
0</v>
      </c>
      <c r="E61" s="374">
        <v>
0</v>
      </c>
      <c r="F61" s="374">
        <v>
0</v>
      </c>
      <c r="G61" s="374">
        <v>
0</v>
      </c>
      <c r="H61" s="374">
        <v>
0</v>
      </c>
      <c r="I61" s="374">
        <v>
0</v>
      </c>
      <c r="J61" s="374">
        <v>
0</v>
      </c>
      <c r="K61" s="374">
        <v>
0</v>
      </c>
      <c r="L61" s="374">
        <v>
0</v>
      </c>
      <c r="M61" s="374">
        <v>
0</v>
      </c>
      <c r="N61" s="374">
        <v>
0</v>
      </c>
      <c r="O61" s="374">
        <v>
0</v>
      </c>
      <c r="P61" s="374">
        <v>
0</v>
      </c>
      <c r="Q61" s="374">
        <v>
0</v>
      </c>
      <c r="R61" s="374">
        <v>
0</v>
      </c>
      <c r="S61" s="374">
        <v>
0</v>
      </c>
      <c r="T61" s="374">
        <v>
0</v>
      </c>
      <c r="U61" s="374">
        <v>
0</v>
      </c>
      <c r="V61" s="374">
        <v>
0</v>
      </c>
      <c r="W61" s="374">
        <v>
0</v>
      </c>
      <c r="X61" s="374">
        <v>
0</v>
      </c>
      <c r="Y61" s="374">
        <v>
0</v>
      </c>
      <c r="Z61" s="374">
        <v>
0</v>
      </c>
      <c r="AA61" s="374">
        <v>
0</v>
      </c>
      <c r="AB61" s="374">
        <v>
0</v>
      </c>
      <c r="AC61" s="375">
        <f t="shared" si="5"/>
        <v>
0</v>
      </c>
      <c r="AD61" s="5" t="s">
        <v>
191</v>
      </c>
      <c r="AF61" s="193">
        <v>
0</v>
      </c>
      <c r="AG61" s="213">
        <f t="shared" si="6"/>
        <v>
0</v>
      </c>
      <c r="AH61" s="3" t="s">
        <v>
190</v>
      </c>
    </row>
    <row r="62" spans="1:34" s="3" customFormat="1" ht="19.5" customHeight="1">
      <c r="A62" s="3">
        <v>
50</v>
      </c>
      <c r="C62" s="231" t="s">
        <v>
192</v>
      </c>
      <c r="D62" s="374">
        <v>
0</v>
      </c>
      <c r="E62" s="374">
        <v>
0</v>
      </c>
      <c r="F62" s="374">
        <v>
0</v>
      </c>
      <c r="G62" s="374">
        <v>
0</v>
      </c>
      <c r="H62" s="374">
        <v>
0</v>
      </c>
      <c r="I62" s="374">
        <v>
0</v>
      </c>
      <c r="J62" s="374">
        <v>
0</v>
      </c>
      <c r="K62" s="374">
        <v>
0</v>
      </c>
      <c r="L62" s="374">
        <v>
0</v>
      </c>
      <c r="M62" s="374">
        <v>
0</v>
      </c>
      <c r="N62" s="374">
        <v>
0</v>
      </c>
      <c r="O62" s="374">
        <v>
0</v>
      </c>
      <c r="P62" s="374">
        <v>
0</v>
      </c>
      <c r="Q62" s="374">
        <v>
0</v>
      </c>
      <c r="R62" s="374">
        <v>
0</v>
      </c>
      <c r="S62" s="374">
        <v>
0</v>
      </c>
      <c r="T62" s="374">
        <v>
0</v>
      </c>
      <c r="U62" s="374">
        <v>
0</v>
      </c>
      <c r="V62" s="374">
        <v>
0</v>
      </c>
      <c r="W62" s="374">
        <v>
0</v>
      </c>
      <c r="X62" s="374">
        <v>
0</v>
      </c>
      <c r="Y62" s="374">
        <v>
0</v>
      </c>
      <c r="Z62" s="374">
        <v>
0</v>
      </c>
      <c r="AA62" s="374">
        <v>
0</v>
      </c>
      <c r="AB62" s="374">
        <v>
0</v>
      </c>
      <c r="AC62" s="375">
        <f t="shared" si="5"/>
        <v>
0</v>
      </c>
      <c r="AD62" s="5" t="s">
        <v>
193</v>
      </c>
      <c r="AF62" s="193">
        <v>
0</v>
      </c>
      <c r="AG62" s="213">
        <f t="shared" si="6"/>
        <v>
0</v>
      </c>
      <c r="AH62" s="3" t="s">
        <v>
192</v>
      </c>
    </row>
    <row r="63" spans="1:34" s="3" customFormat="1" ht="19.5" customHeight="1">
      <c r="A63" s="3">
        <v>
51</v>
      </c>
      <c r="C63" s="228" t="s">
        <v>
194</v>
      </c>
      <c r="D63" s="374">
        <v>
0</v>
      </c>
      <c r="E63" s="374">
        <v>
0</v>
      </c>
      <c r="F63" s="374">
        <v>
0</v>
      </c>
      <c r="G63" s="374">
        <v>
0</v>
      </c>
      <c r="H63" s="374">
        <v>
0</v>
      </c>
      <c r="I63" s="374">
        <v>
0</v>
      </c>
      <c r="J63" s="374">
        <v>
0</v>
      </c>
      <c r="K63" s="374">
        <v>
0</v>
      </c>
      <c r="L63" s="374">
        <v>
0</v>
      </c>
      <c r="M63" s="374">
        <v>
0</v>
      </c>
      <c r="N63" s="374">
        <v>
0</v>
      </c>
      <c r="O63" s="374">
        <v>
0</v>
      </c>
      <c r="P63" s="374">
        <v>
0</v>
      </c>
      <c r="Q63" s="374">
        <v>
0</v>
      </c>
      <c r="R63" s="374">
        <v>
0</v>
      </c>
      <c r="S63" s="374">
        <v>
0</v>
      </c>
      <c r="T63" s="374">
        <v>
0</v>
      </c>
      <c r="U63" s="374">
        <v>
0</v>
      </c>
      <c r="V63" s="374">
        <v>
0</v>
      </c>
      <c r="W63" s="374">
        <v>
0</v>
      </c>
      <c r="X63" s="374">
        <v>
0</v>
      </c>
      <c r="Y63" s="374">
        <v>
0</v>
      </c>
      <c r="Z63" s="374">
        <v>
0</v>
      </c>
      <c r="AA63" s="374">
        <v>
0</v>
      </c>
      <c r="AB63" s="374">
        <v>
0</v>
      </c>
      <c r="AC63" s="375">
        <f t="shared" si="5"/>
        <v>
0</v>
      </c>
      <c r="AD63" s="5" t="s">
        <v>
195</v>
      </c>
      <c r="AF63" s="193">
        <v>
0</v>
      </c>
      <c r="AG63" s="213">
        <f t="shared" si="6"/>
        <v>
0</v>
      </c>
      <c r="AH63" s="3" t="s">
        <v>
194</v>
      </c>
    </row>
    <row r="64" spans="1:34" s="3" customFormat="1" ht="19.5" customHeight="1">
      <c r="A64" s="3">
        <v>
53</v>
      </c>
      <c r="C64" s="232" t="s">
        <v>
196</v>
      </c>
      <c r="D64" s="374">
        <v>
0</v>
      </c>
      <c r="E64" s="374">
        <v>
0</v>
      </c>
      <c r="F64" s="374">
        <v>
0</v>
      </c>
      <c r="G64" s="374">
        <v>
0</v>
      </c>
      <c r="H64" s="374">
        <v>
0</v>
      </c>
      <c r="I64" s="374">
        <v>
0</v>
      </c>
      <c r="J64" s="374">
        <v>
0</v>
      </c>
      <c r="K64" s="374">
        <v>
0</v>
      </c>
      <c r="L64" s="374">
        <v>
0</v>
      </c>
      <c r="M64" s="374">
        <v>
0</v>
      </c>
      <c r="N64" s="374">
        <v>
0</v>
      </c>
      <c r="O64" s="374">
        <v>
0</v>
      </c>
      <c r="P64" s="374">
        <v>
0</v>
      </c>
      <c r="Q64" s="374">
        <v>
0</v>
      </c>
      <c r="R64" s="374">
        <v>
0</v>
      </c>
      <c r="S64" s="374">
        <v>
0</v>
      </c>
      <c r="T64" s="374">
        <v>
0</v>
      </c>
      <c r="U64" s="374">
        <v>
0</v>
      </c>
      <c r="V64" s="374">
        <v>
0</v>
      </c>
      <c r="W64" s="374">
        <v>
0</v>
      </c>
      <c r="X64" s="374">
        <v>
0</v>
      </c>
      <c r="Y64" s="374">
        <v>
0</v>
      </c>
      <c r="Z64" s="374">
        <v>
0</v>
      </c>
      <c r="AA64" s="374">
        <v>
0</v>
      </c>
      <c r="AB64" s="374">
        <v>
0</v>
      </c>
      <c r="AC64" s="375">
        <f t="shared" si="5"/>
        <v>
0</v>
      </c>
      <c r="AD64" s="5" t="s">
        <v>
197</v>
      </c>
      <c r="AF64" s="193">
        <v>
0</v>
      </c>
      <c r="AG64" s="213">
        <f t="shared" si="6"/>
        <v>
0</v>
      </c>
      <c r="AH64" s="3" t="s">
        <v>
196</v>
      </c>
    </row>
    <row r="65" spans="1:34" s="3" customFormat="1" ht="19.5" customHeight="1">
      <c r="A65" s="3">
        <v>
54</v>
      </c>
      <c r="C65" s="232" t="s">
        <v>
198</v>
      </c>
      <c r="D65" s="374">
        <v>
0</v>
      </c>
      <c r="E65" s="374">
        <v>
0</v>
      </c>
      <c r="F65" s="374">
        <v>
0</v>
      </c>
      <c r="G65" s="374">
        <v>
0</v>
      </c>
      <c r="H65" s="374">
        <v>
0</v>
      </c>
      <c r="I65" s="374">
        <v>
0</v>
      </c>
      <c r="J65" s="374">
        <v>
0</v>
      </c>
      <c r="K65" s="374">
        <v>
0</v>
      </c>
      <c r="L65" s="374">
        <v>
0</v>
      </c>
      <c r="M65" s="374">
        <v>
0</v>
      </c>
      <c r="N65" s="374">
        <v>
0</v>
      </c>
      <c r="O65" s="374">
        <v>
0</v>
      </c>
      <c r="P65" s="374">
        <v>
0</v>
      </c>
      <c r="Q65" s="374">
        <v>
0</v>
      </c>
      <c r="R65" s="374">
        <v>
0</v>
      </c>
      <c r="S65" s="374">
        <v>
0</v>
      </c>
      <c r="T65" s="374">
        <v>
0</v>
      </c>
      <c r="U65" s="374">
        <v>
0</v>
      </c>
      <c r="V65" s="374">
        <v>
0</v>
      </c>
      <c r="W65" s="374">
        <v>
0</v>
      </c>
      <c r="X65" s="374">
        <v>
0</v>
      </c>
      <c r="Y65" s="374">
        <v>
0</v>
      </c>
      <c r="Z65" s="374">
        <v>
0</v>
      </c>
      <c r="AA65" s="374">
        <v>
0</v>
      </c>
      <c r="AB65" s="374">
        <v>
0</v>
      </c>
      <c r="AC65" s="375">
        <f t="shared" si="5"/>
        <v>
0</v>
      </c>
      <c r="AD65" s="5" t="s">
        <v>
199</v>
      </c>
      <c r="AF65" s="193">
        <v>
0</v>
      </c>
      <c r="AG65" s="213">
        <f t="shared" si="6"/>
        <v>
0</v>
      </c>
      <c r="AH65" s="3" t="s">
        <v>
198</v>
      </c>
    </row>
    <row r="66" spans="1:34" s="3" customFormat="1" ht="19.5" customHeight="1">
      <c r="A66" s="3">
        <v>
55</v>
      </c>
      <c r="C66" s="228" t="s">
        <v>
200</v>
      </c>
      <c r="D66" s="374">
        <v>
0</v>
      </c>
      <c r="E66" s="374">
        <v>
0</v>
      </c>
      <c r="F66" s="374">
        <v>
0</v>
      </c>
      <c r="G66" s="374">
        <v>
0</v>
      </c>
      <c r="H66" s="374">
        <v>
0</v>
      </c>
      <c r="I66" s="374">
        <v>
0</v>
      </c>
      <c r="J66" s="374">
        <v>
0</v>
      </c>
      <c r="K66" s="374">
        <v>
0</v>
      </c>
      <c r="L66" s="374">
        <v>
0</v>
      </c>
      <c r="M66" s="374">
        <v>
0</v>
      </c>
      <c r="N66" s="374">
        <v>
0</v>
      </c>
      <c r="O66" s="374">
        <v>
0</v>
      </c>
      <c r="P66" s="374">
        <v>
0</v>
      </c>
      <c r="Q66" s="374">
        <v>
0</v>
      </c>
      <c r="R66" s="374">
        <v>
0</v>
      </c>
      <c r="S66" s="374">
        <v>
0</v>
      </c>
      <c r="T66" s="374">
        <v>
0</v>
      </c>
      <c r="U66" s="374">
        <v>
0</v>
      </c>
      <c r="V66" s="374">
        <v>
0</v>
      </c>
      <c r="W66" s="374">
        <v>
0</v>
      </c>
      <c r="X66" s="374">
        <v>
0</v>
      </c>
      <c r="Y66" s="374">
        <v>
0</v>
      </c>
      <c r="Z66" s="374">
        <v>
0</v>
      </c>
      <c r="AA66" s="374">
        <v>
0</v>
      </c>
      <c r="AB66" s="374">
        <v>
0</v>
      </c>
      <c r="AC66" s="375">
        <f t="shared" si="5"/>
        <v>
0</v>
      </c>
      <c r="AD66" s="5" t="s">
        <v>
201</v>
      </c>
      <c r="AF66" s="193">
        <v>
0</v>
      </c>
      <c r="AG66" s="213">
        <f t="shared" si="6"/>
        <v>
0</v>
      </c>
      <c r="AH66" s="3" t="s">
        <v>
200</v>
      </c>
    </row>
    <row r="67" spans="1:34" s="3" customFormat="1" ht="19.5" customHeight="1">
      <c r="A67" s="3">
        <v>
56</v>
      </c>
      <c r="C67" s="230" t="s">
        <v>
202</v>
      </c>
      <c r="D67" s="374">
        <v>
0</v>
      </c>
      <c r="E67" s="374">
        <v>
0</v>
      </c>
      <c r="F67" s="374">
        <v>
0</v>
      </c>
      <c r="G67" s="374">
        <v>
0</v>
      </c>
      <c r="H67" s="374">
        <v>
0</v>
      </c>
      <c r="I67" s="374">
        <v>
0</v>
      </c>
      <c r="J67" s="374">
        <v>
3564436</v>
      </c>
      <c r="K67" s="374">
        <v>
78000</v>
      </c>
      <c r="L67" s="374">
        <v>
0</v>
      </c>
      <c r="M67" s="374">
        <v>
0</v>
      </c>
      <c r="N67" s="374">
        <v>
0</v>
      </c>
      <c r="O67" s="374">
        <v>
0</v>
      </c>
      <c r="P67" s="374">
        <v>
0</v>
      </c>
      <c r="Q67" s="374">
        <v>
0</v>
      </c>
      <c r="R67" s="374">
        <v>
376943</v>
      </c>
      <c r="S67" s="374">
        <v>
0</v>
      </c>
      <c r="T67" s="374">
        <v>
0</v>
      </c>
      <c r="U67" s="374">
        <v>
0</v>
      </c>
      <c r="V67" s="374">
        <v>
0</v>
      </c>
      <c r="W67" s="374">
        <v>
0</v>
      </c>
      <c r="X67" s="374">
        <v>
0</v>
      </c>
      <c r="Y67" s="374">
        <v>
0</v>
      </c>
      <c r="Z67" s="374">
        <v>
0</v>
      </c>
      <c r="AA67" s="374">
        <v>
199134</v>
      </c>
      <c r="AB67" s="374">
        <v>
0</v>
      </c>
      <c r="AC67" s="375">
        <f t="shared" si="5"/>
        <v>
4218513</v>
      </c>
      <c r="AD67" s="6" t="s">
        <v>
203</v>
      </c>
      <c r="AF67" s="193">
        <v>
4522506</v>
      </c>
      <c r="AG67" s="213">
        <f t="shared" si="6"/>
        <v>
-303993</v>
      </c>
      <c r="AH67" s="3" t="s">
        <v>
202</v>
      </c>
    </row>
    <row r="68" spans="1:34" s="3" customFormat="1" ht="19.5" customHeight="1">
      <c r="A68" s="3">
        <v>
57</v>
      </c>
      <c r="C68" s="227" t="s">
        <v>
204</v>
      </c>
      <c r="D68" s="374">
        <v>
0</v>
      </c>
      <c r="E68" s="374">
        <v>
0</v>
      </c>
      <c r="F68" s="374">
        <v>
0</v>
      </c>
      <c r="G68" s="374">
        <v>
0</v>
      </c>
      <c r="H68" s="374">
        <v>
0</v>
      </c>
      <c r="I68" s="374">
        <v>
0</v>
      </c>
      <c r="J68" s="374">
        <v>
0</v>
      </c>
      <c r="K68" s="374">
        <v>
0</v>
      </c>
      <c r="L68" s="374">
        <v>
0</v>
      </c>
      <c r="M68" s="374">
        <v>
0</v>
      </c>
      <c r="N68" s="374">
        <v>
0</v>
      </c>
      <c r="O68" s="374">
        <v>
0</v>
      </c>
      <c r="P68" s="374">
        <v>
0</v>
      </c>
      <c r="Q68" s="374">
        <v>
0</v>
      </c>
      <c r="R68" s="374">
        <v>
0</v>
      </c>
      <c r="S68" s="374">
        <v>
0</v>
      </c>
      <c r="T68" s="374">
        <v>
0</v>
      </c>
      <c r="U68" s="374">
        <v>
0</v>
      </c>
      <c r="V68" s="374">
        <v>
0</v>
      </c>
      <c r="W68" s="374">
        <v>
0</v>
      </c>
      <c r="X68" s="374">
        <v>
0</v>
      </c>
      <c r="Y68" s="374">
        <v>
0</v>
      </c>
      <c r="Z68" s="374">
        <v>
0</v>
      </c>
      <c r="AA68" s="374">
        <v>
0</v>
      </c>
      <c r="AB68" s="374">
        <v>
0</v>
      </c>
      <c r="AC68" s="375">
        <f t="shared" si="5"/>
        <v>
0</v>
      </c>
      <c r="AD68" s="5" t="s">
        <v>
205</v>
      </c>
      <c r="AF68" s="193">
        <v>
0</v>
      </c>
      <c r="AG68" s="213">
        <f t="shared" si="6"/>
        <v>
0</v>
      </c>
      <c r="AH68" s="3" t="s">
        <v>
204</v>
      </c>
    </row>
    <row r="69" spans="1:34" s="3" customFormat="1" ht="19.5" customHeight="1">
      <c r="A69" s="3">
        <v>
58</v>
      </c>
      <c r="C69" s="227" t="s">
        <v>
369</v>
      </c>
      <c r="D69" s="374">
        <v>
0</v>
      </c>
      <c r="E69" s="374">
        <v>
0</v>
      </c>
      <c r="F69" s="374">
        <v>
0</v>
      </c>
      <c r="G69" s="374">
        <v>
0</v>
      </c>
      <c r="H69" s="374">
        <v>
0</v>
      </c>
      <c r="I69" s="374">
        <v>
0</v>
      </c>
      <c r="J69" s="374">
        <v>
286574</v>
      </c>
      <c r="K69" s="374">
        <v>
0</v>
      </c>
      <c r="L69" s="374">
        <v>
0</v>
      </c>
      <c r="M69" s="374">
        <v>
0</v>
      </c>
      <c r="N69" s="374">
        <v>
0</v>
      </c>
      <c r="O69" s="374">
        <v>
0</v>
      </c>
      <c r="P69" s="374">
        <v>
0</v>
      </c>
      <c r="Q69" s="374">
        <v>
0</v>
      </c>
      <c r="R69" s="374">
        <v>
30357</v>
      </c>
      <c r="S69" s="374">
        <v>
0</v>
      </c>
      <c r="T69" s="374">
        <v>
0</v>
      </c>
      <c r="U69" s="374">
        <v>
0</v>
      </c>
      <c r="V69" s="374">
        <v>
0</v>
      </c>
      <c r="W69" s="374">
        <v>
0</v>
      </c>
      <c r="X69" s="374">
        <v>
0</v>
      </c>
      <c r="Y69" s="374">
        <v>
0</v>
      </c>
      <c r="Z69" s="374">
        <v>
0</v>
      </c>
      <c r="AA69" s="374">
        <v>
482440</v>
      </c>
      <c r="AB69" s="374">
        <v>
0</v>
      </c>
      <c r="AC69" s="375">
        <f t="shared" si="5"/>
        <v>
799371</v>
      </c>
      <c r="AD69" s="5" t="s">
        <v>
370</v>
      </c>
      <c r="AF69" s="193">
        <v>
2124273</v>
      </c>
      <c r="AG69" s="213">
        <f t="shared" si="6"/>
        <v>
-1324902</v>
      </c>
      <c r="AH69" s="3" t="s">
        <v>
371</v>
      </c>
    </row>
    <row r="70" spans="1:34" s="3" customFormat="1" ht="19.5" customHeight="1">
      <c r="A70" s="3">
        <v>
59</v>
      </c>
      <c r="C70" s="228" t="s">
        <v>
206</v>
      </c>
      <c r="D70" s="374">
        <v>
0</v>
      </c>
      <c r="E70" s="374">
        <v>
0</v>
      </c>
      <c r="F70" s="374">
        <v>
0</v>
      </c>
      <c r="G70" s="374">
        <v>
0</v>
      </c>
      <c r="H70" s="374">
        <v>
0</v>
      </c>
      <c r="I70" s="374">
        <v>
0</v>
      </c>
      <c r="J70" s="374">
        <v>
0</v>
      </c>
      <c r="K70" s="374">
        <v>
0</v>
      </c>
      <c r="L70" s="374">
        <v>
0</v>
      </c>
      <c r="M70" s="374">
        <v>
0</v>
      </c>
      <c r="N70" s="374">
        <v>
0</v>
      </c>
      <c r="O70" s="374">
        <v>
0</v>
      </c>
      <c r="P70" s="374">
        <v>
0</v>
      </c>
      <c r="Q70" s="374">
        <v>
0</v>
      </c>
      <c r="R70" s="374">
        <v>
0</v>
      </c>
      <c r="S70" s="374">
        <v>
0</v>
      </c>
      <c r="T70" s="374">
        <v>
0</v>
      </c>
      <c r="U70" s="374">
        <v>
0</v>
      </c>
      <c r="V70" s="374">
        <v>
0</v>
      </c>
      <c r="W70" s="374">
        <v>
0</v>
      </c>
      <c r="X70" s="374">
        <v>
0</v>
      </c>
      <c r="Y70" s="374">
        <v>
0</v>
      </c>
      <c r="Z70" s="374">
        <v>
0</v>
      </c>
      <c r="AA70" s="374">
        <v>
0</v>
      </c>
      <c r="AB70" s="374">
        <v>
0</v>
      </c>
      <c r="AC70" s="375">
        <f t="shared" si="5"/>
        <v>
0</v>
      </c>
      <c r="AD70" s="5" t="s">
        <v>
100</v>
      </c>
      <c r="AF70" s="193">
        <v>
0</v>
      </c>
      <c r="AG70" s="213">
        <f t="shared" si="6"/>
        <v>
0</v>
      </c>
      <c r="AH70" s="3" t="s">
        <v>
206</v>
      </c>
    </row>
    <row r="71" spans="1:34" s="3" customFormat="1" ht="19.5" customHeight="1">
      <c r="A71" s="3">
        <v>
60</v>
      </c>
      <c r="C71" s="228" t="s">
        <v>
207</v>
      </c>
      <c r="D71" s="374">
        <v>
0</v>
      </c>
      <c r="E71" s="374">
        <v>
0</v>
      </c>
      <c r="F71" s="374">
        <v>
0</v>
      </c>
      <c r="G71" s="374">
        <v>
0</v>
      </c>
      <c r="H71" s="374">
        <v>
0</v>
      </c>
      <c r="I71" s="374">
        <v>
0</v>
      </c>
      <c r="J71" s="374">
        <v>
0</v>
      </c>
      <c r="K71" s="374">
        <v>
0</v>
      </c>
      <c r="L71" s="374">
        <v>
0</v>
      </c>
      <c r="M71" s="374">
        <v>
0</v>
      </c>
      <c r="N71" s="374">
        <v>
0</v>
      </c>
      <c r="O71" s="374">
        <v>
0</v>
      </c>
      <c r="P71" s="374">
        <v>
0</v>
      </c>
      <c r="Q71" s="374">
        <v>
0</v>
      </c>
      <c r="R71" s="374">
        <v>
0</v>
      </c>
      <c r="S71" s="374">
        <v>
0</v>
      </c>
      <c r="T71" s="374">
        <v>
0</v>
      </c>
      <c r="U71" s="374">
        <v>
0</v>
      </c>
      <c r="V71" s="374">
        <v>
0</v>
      </c>
      <c r="W71" s="374">
        <v>
0</v>
      </c>
      <c r="X71" s="374">
        <v>
0</v>
      </c>
      <c r="Y71" s="374">
        <v>
0</v>
      </c>
      <c r="Z71" s="374">
        <v>
0</v>
      </c>
      <c r="AA71" s="374">
        <v>
0</v>
      </c>
      <c r="AB71" s="374">
        <v>
0</v>
      </c>
      <c r="AC71" s="375">
        <f t="shared" si="5"/>
        <v>
0</v>
      </c>
      <c r="AD71" s="5" t="s">
        <v>
208</v>
      </c>
      <c r="AF71" s="193">
        <v>
0</v>
      </c>
      <c r="AG71" s="213">
        <f t="shared" ref="AG71:AG76" si="7">
AC71-AF71</f>
        <v>
0</v>
      </c>
      <c r="AH71" s="3" t="s">
        <v>
207</v>
      </c>
    </row>
    <row r="72" spans="1:34" s="3" customFormat="1" ht="19.5" customHeight="1">
      <c r="A72" s="3">
        <v>
61</v>
      </c>
      <c r="C72" s="227" t="s">
        <v>
209</v>
      </c>
      <c r="D72" s="374">
        <v>
0</v>
      </c>
      <c r="E72" s="374">
        <v>
0</v>
      </c>
      <c r="F72" s="374">
        <v>
0</v>
      </c>
      <c r="G72" s="374">
        <v>
0</v>
      </c>
      <c r="H72" s="374">
        <v>
0</v>
      </c>
      <c r="I72" s="374">
        <v>
0</v>
      </c>
      <c r="J72" s="374">
        <v>
0</v>
      </c>
      <c r="K72" s="374">
        <v>
0</v>
      </c>
      <c r="L72" s="374">
        <v>
0</v>
      </c>
      <c r="M72" s="374">
        <v>
0</v>
      </c>
      <c r="N72" s="374">
        <v>
0</v>
      </c>
      <c r="O72" s="374">
        <v>
0</v>
      </c>
      <c r="P72" s="374">
        <v>
0</v>
      </c>
      <c r="Q72" s="374">
        <v>
0</v>
      </c>
      <c r="R72" s="374">
        <v>
0</v>
      </c>
      <c r="S72" s="374">
        <v>
0</v>
      </c>
      <c r="T72" s="374">
        <v>
0</v>
      </c>
      <c r="U72" s="374">
        <v>
0</v>
      </c>
      <c r="V72" s="374">
        <v>
0</v>
      </c>
      <c r="W72" s="374">
        <v>
0</v>
      </c>
      <c r="X72" s="374">
        <v>
0</v>
      </c>
      <c r="Y72" s="374">
        <v>
0</v>
      </c>
      <c r="Z72" s="374">
        <v>
0</v>
      </c>
      <c r="AA72" s="374">
        <v>
424773</v>
      </c>
      <c r="AB72" s="374">
        <v>
0</v>
      </c>
      <c r="AC72" s="375">
        <f t="shared" si="5"/>
        <v>
424773</v>
      </c>
      <c r="AD72" s="5" t="s">
        <v>
185</v>
      </c>
      <c r="AF72" s="193">
        <v>
453993</v>
      </c>
      <c r="AG72" s="213">
        <f t="shared" si="7"/>
        <v>
-29220</v>
      </c>
      <c r="AH72" s="3" t="s">
        <v>
209</v>
      </c>
    </row>
    <row r="73" spans="1:34" s="3" customFormat="1" ht="19.5" customHeight="1">
      <c r="A73" s="3">
        <v>
62</v>
      </c>
      <c r="C73" s="233" t="s">
        <v>
210</v>
      </c>
      <c r="D73" s="374">
        <v>
0</v>
      </c>
      <c r="E73" s="374">
        <v>
0</v>
      </c>
      <c r="F73" s="374">
        <v>
0</v>
      </c>
      <c r="G73" s="374">
        <v>
0</v>
      </c>
      <c r="H73" s="374">
        <v>
0</v>
      </c>
      <c r="I73" s="374">
        <v>
0</v>
      </c>
      <c r="J73" s="374">
        <v>
0</v>
      </c>
      <c r="K73" s="374">
        <v>
0</v>
      </c>
      <c r="L73" s="374">
        <v>
0</v>
      </c>
      <c r="M73" s="374">
        <v>
0</v>
      </c>
      <c r="N73" s="374">
        <v>
0</v>
      </c>
      <c r="O73" s="374">
        <v>
0</v>
      </c>
      <c r="P73" s="374">
        <v>
0</v>
      </c>
      <c r="Q73" s="374">
        <v>
0</v>
      </c>
      <c r="R73" s="374">
        <v>
0</v>
      </c>
      <c r="S73" s="374">
        <v>
0</v>
      </c>
      <c r="T73" s="374">
        <v>
0</v>
      </c>
      <c r="U73" s="374">
        <v>
0</v>
      </c>
      <c r="V73" s="374">
        <v>
0</v>
      </c>
      <c r="W73" s="374">
        <v>
0</v>
      </c>
      <c r="X73" s="374">
        <v>
0</v>
      </c>
      <c r="Y73" s="374">
        <v>
0</v>
      </c>
      <c r="Z73" s="374">
        <v>
0</v>
      </c>
      <c r="AA73" s="374">
        <v>
0</v>
      </c>
      <c r="AB73" s="374">
        <v>
0</v>
      </c>
      <c r="AC73" s="375">
        <f t="shared" si="5"/>
        <v>
0</v>
      </c>
      <c r="AD73" s="5" t="s">
        <v>
372</v>
      </c>
      <c r="AF73" s="193">
        <v>
0</v>
      </c>
      <c r="AG73" s="213">
        <f t="shared" si="7"/>
        <v>
0</v>
      </c>
      <c r="AH73" s="3" t="s">
        <v>
210</v>
      </c>
    </row>
    <row r="74" spans="1:34" s="3" customFormat="1" ht="19.5" customHeight="1">
      <c r="A74" s="3">
        <v>
63</v>
      </c>
      <c r="C74" s="227" t="s">
        <v>
211</v>
      </c>
      <c r="D74" s="374">
        <v>
0</v>
      </c>
      <c r="E74" s="374">
        <v>
0</v>
      </c>
      <c r="F74" s="374">
        <v>
0</v>
      </c>
      <c r="G74" s="374">
        <v>
0</v>
      </c>
      <c r="H74" s="374">
        <v>
0</v>
      </c>
      <c r="I74" s="374">
        <v>
0</v>
      </c>
      <c r="J74" s="374">
        <v>
0</v>
      </c>
      <c r="K74" s="374">
        <v>
0</v>
      </c>
      <c r="L74" s="374">
        <v>
0</v>
      </c>
      <c r="M74" s="374">
        <v>
0</v>
      </c>
      <c r="N74" s="374">
        <v>
0</v>
      </c>
      <c r="O74" s="374">
        <v>
0</v>
      </c>
      <c r="P74" s="374">
        <v>
0</v>
      </c>
      <c r="Q74" s="374">
        <v>
0</v>
      </c>
      <c r="R74" s="374">
        <v>
0</v>
      </c>
      <c r="S74" s="374">
        <v>
0</v>
      </c>
      <c r="T74" s="374">
        <v>
0</v>
      </c>
      <c r="U74" s="374">
        <v>
0</v>
      </c>
      <c r="V74" s="374">
        <v>
0</v>
      </c>
      <c r="W74" s="374">
        <v>
0</v>
      </c>
      <c r="X74" s="374">
        <v>
0</v>
      </c>
      <c r="Y74" s="374">
        <v>
0</v>
      </c>
      <c r="Z74" s="374">
        <v>
0</v>
      </c>
      <c r="AA74" s="374">
        <v>
173982</v>
      </c>
      <c r="AB74" s="374">
        <v>
0</v>
      </c>
      <c r="AC74" s="375">
        <f t="shared" ref="AC74:AC75" si="8">
SUM(D74:AB74)</f>
        <v>
173982</v>
      </c>
      <c r="AD74" s="5" t="s">
        <v>
212</v>
      </c>
      <c r="AF74" s="193">
        <v>
218598</v>
      </c>
      <c r="AG74" s="213">
        <f t="shared" si="7"/>
        <v>
-44616</v>
      </c>
      <c r="AH74" s="3" t="s">
        <v>
211</v>
      </c>
    </row>
    <row r="75" spans="1:34" s="3" customFormat="1" ht="19.5" customHeight="1">
      <c r="A75" s="3">
        <v>
64</v>
      </c>
      <c r="C75" s="227" t="s">
        <v>
213</v>
      </c>
      <c r="D75" s="374">
        <v>
0</v>
      </c>
      <c r="E75" s="374">
        <v>
0</v>
      </c>
      <c r="F75" s="374">
        <v>
0</v>
      </c>
      <c r="G75" s="374">
        <v>
0</v>
      </c>
      <c r="H75" s="374">
        <v>
0</v>
      </c>
      <c r="I75" s="374">
        <v>
0</v>
      </c>
      <c r="J75" s="374">
        <v>
0</v>
      </c>
      <c r="K75" s="374">
        <v>
0</v>
      </c>
      <c r="L75" s="374">
        <v>
0</v>
      </c>
      <c r="M75" s="374">
        <v>
0</v>
      </c>
      <c r="N75" s="374">
        <v>
0</v>
      </c>
      <c r="O75" s="374">
        <v>
0</v>
      </c>
      <c r="P75" s="374">
        <v>
0</v>
      </c>
      <c r="Q75" s="374">
        <v>
0</v>
      </c>
      <c r="R75" s="374">
        <v>
0</v>
      </c>
      <c r="S75" s="374">
        <v>
0</v>
      </c>
      <c r="T75" s="374">
        <v>
0</v>
      </c>
      <c r="U75" s="374">
        <v>
0</v>
      </c>
      <c r="V75" s="374">
        <v>
0</v>
      </c>
      <c r="W75" s="374">
        <v>
0</v>
      </c>
      <c r="X75" s="374">
        <v>
0</v>
      </c>
      <c r="Y75" s="374">
        <v>
0</v>
      </c>
      <c r="Z75" s="374">
        <v>
0</v>
      </c>
      <c r="AA75" s="374">
        <v>
1952664</v>
      </c>
      <c r="AB75" s="374">
        <v>
0</v>
      </c>
      <c r="AC75" s="375">
        <f t="shared" si="8"/>
        <v>
1952664</v>
      </c>
      <c r="AD75" s="5" t="s">
        <v>
214</v>
      </c>
      <c r="AF75" s="193">
        <v>
2475238</v>
      </c>
      <c r="AG75" s="213">
        <f t="shared" si="7"/>
        <v>
-522574</v>
      </c>
      <c r="AH75" s="3" t="s">
        <v>
213</v>
      </c>
    </row>
    <row r="76" spans="1:34" s="3" customFormat="1" ht="19.5" customHeight="1" thickBot="1">
      <c r="A76" s="3">
        <v>
65</v>
      </c>
      <c r="C76" s="234" t="s">
        <v>
489</v>
      </c>
      <c r="D76" s="380">
        <v>
0</v>
      </c>
      <c r="E76" s="380">
        <v>
0</v>
      </c>
      <c r="F76" s="380">
        <v>
0</v>
      </c>
      <c r="G76" s="380">
        <v>
0</v>
      </c>
      <c r="H76" s="380">
        <v>
0</v>
      </c>
      <c r="I76" s="380">
        <v>
0</v>
      </c>
      <c r="J76" s="380">
        <v>
9149700</v>
      </c>
      <c r="K76" s="380">
        <v>
0</v>
      </c>
      <c r="L76" s="380">
        <v>
0</v>
      </c>
      <c r="M76" s="380">
        <v>
0</v>
      </c>
      <c r="N76" s="380">
        <v>
0</v>
      </c>
      <c r="O76" s="380">
        <v>
0</v>
      </c>
      <c r="P76" s="380">
        <v>
0</v>
      </c>
      <c r="Q76" s="380">
        <v>
0</v>
      </c>
      <c r="R76" s="380">
        <v>
984600</v>
      </c>
      <c r="S76" s="380">
        <v>
0</v>
      </c>
      <c r="T76" s="380">
        <v>
0</v>
      </c>
      <c r="U76" s="380">
        <v>
0</v>
      </c>
      <c r="V76" s="380">
        <v>
0</v>
      </c>
      <c r="W76" s="380">
        <v>
0</v>
      </c>
      <c r="X76" s="380">
        <v>
0</v>
      </c>
      <c r="Y76" s="380">
        <v>
0</v>
      </c>
      <c r="Z76" s="380">
        <v>
0</v>
      </c>
      <c r="AA76" s="380">
        <v>
1307000</v>
      </c>
      <c r="AB76" s="380">
        <v>
0</v>
      </c>
      <c r="AC76" s="381">
        <f t="shared" si="5"/>
        <v>
11441300</v>
      </c>
      <c r="AD76" s="382" t="s">
        <v>
490</v>
      </c>
      <c r="AF76" s="193">
        <v>
2725300</v>
      </c>
      <c r="AG76" s="213">
        <f t="shared" si="7"/>
        <v>
8716000</v>
      </c>
      <c r="AH76" s="3" t="s">
        <v>
488</v>
      </c>
    </row>
    <row r="77" spans="1:34" ht="19.5" customHeight="1">
      <c r="C77" s="47"/>
      <c r="AF77" s="193"/>
    </row>
    <row r="78" spans="1:34" ht="19.5" customHeight="1">
      <c r="C78" s="47" t="s">
        <v>
494</v>
      </c>
      <c r="AF78" s="193">
        <v>
0</v>
      </c>
    </row>
    <row r="79" spans="1:34" ht="19.5" customHeight="1">
      <c r="C79" s="47" t="s">
        <v>
215</v>
      </c>
      <c r="AF79" s="193">
        <v>
0</v>
      </c>
    </row>
    <row r="80" spans="1:34" ht="19.5" customHeight="1">
      <c r="C80" s="47"/>
    </row>
    <row r="81" s="47" customFormat="1" ht="19.5" customHeight="1"/>
    <row r="82" s="47" customFormat="1" ht="19.5" customHeight="1"/>
  </sheetData>
  <sheetProtection selectLockedCells="1"/>
  <customSheetViews>
    <customSheetView guid="{4D234F52-6052-44E7-8723-FA87F43FBFCB}" scale="70" showPageBreaks="1" printArea="1" view="pageBreakPreview">
      <pane xSplit="3" ySplit="8" topLeftCell="D48" activePane="bottomRight" state="frozen"/>
      <selection pane="bottomRight" activeCell="E3" sqref="E3"/>
      <colBreaks count="2" manualBreakCount="2">
        <brk id="15" min="2" max="78" man="1"/>
        <brk id="29" min="2" max="70" man="1"/>
      </colBreaks>
      <pageMargins left="0.73" right="0.35433070866141736" top="0.65" bottom="0.47244094488188981" header="0.35433070866141736" footer="0.35433070866141736"/>
      <headerFooter alignWithMargins="0"/>
    </customSheetView>
    <customSheetView guid="{0B6141FA-2B47-4C7C-8EFC-5DC2FB9D0975}" scale="70" printArea="1">
      <pane xSplit="3" ySplit="8" topLeftCell="D61" activePane="bottomRight" state="frozen"/>
      <selection pane="bottomRight" activeCell="I4" sqref="I4"/>
      <colBreaks count="2" manualBreakCount="2">
        <brk id="15" min="2" max="78" man="1"/>
        <brk id="29" min="2" max="70" man="1"/>
      </colBreaks>
      <pageMargins left="0.73" right="0.35433070866141736" top="0.65" bottom="0.47244094488188981" header="0.35433070866141736" footer="0.35433070866141736"/>
      <headerFooter alignWithMargins="0"/>
    </customSheetView>
  </customSheetViews>
  <phoneticPr fontId="3"/>
  <pageMargins left="0.74803149606299213" right="0.35433070866141736" top="0.6692913385826772" bottom="0.47244094488188981" header="0.35433070866141736" footer="0.35433070866141736"/>
  <headerFooter alignWithMargins="0"/>
  <rowBreaks count="1" manualBreakCount="1">
    <brk id="4" max="16383" man="1"/>
  </rowBreaks>
  <colBreaks count="1" manualBreakCount="1">
    <brk id="16" max="1048575" man="1"/>
  </colBreak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autoPageBreaks="0"/>
  </sheetPr>
  <dimension ref="B1:AA225"/>
  <sheetViews>
    <sheetView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48" sqref="P48"/>
    </sheetView>
  </sheetViews>
  <sheetFormatPr defaultColWidth="9" defaultRowHeight="12"/>
  <cols>
    <col min="1" max="1" width="4.5" style="8" customWidth="1"/>
    <col min="2" max="2" width="17.25" style="8" customWidth="1"/>
    <col min="3" max="8" width="11.125" style="8" customWidth="1"/>
    <col min="9" max="9" width="11.75" style="8" customWidth="1"/>
    <col min="10" max="14" width="11.125" style="8" customWidth="1"/>
    <col min="15" max="15" width="11.75" style="8" customWidth="1"/>
    <col min="16" max="16" width="11.125" style="8" customWidth="1"/>
    <col min="17" max="17" width="2.625" style="8" customWidth="1"/>
    <col min="18" max="16384" width="9" style="8"/>
  </cols>
  <sheetData>
    <row r="1" spans="2:27" ht="16.5" customHeight="1">
      <c r="B1" s="7" t="s">
        <v>
487</v>
      </c>
    </row>
    <row r="2" spans="2:27" ht="16.5" customHeight="1" thickBo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486" t="s">
        <v>
216</v>
      </c>
      <c r="Q2" s="486"/>
      <c r="R2" s="9"/>
      <c r="S2" s="9"/>
      <c r="T2" s="9"/>
    </row>
    <row r="3" spans="2:27" ht="16.5" customHeight="1">
      <c r="B3" s="10" t="s">
        <v>
217</v>
      </c>
      <c r="C3" s="487" t="s">
        <v>
218</v>
      </c>
      <c r="D3" s="487"/>
      <c r="E3" s="487"/>
      <c r="F3" s="488"/>
      <c r="G3" s="235"/>
      <c r="H3" s="489" t="s">
        <v>
219</v>
      </c>
      <c r="I3" s="490"/>
      <c r="J3" s="490"/>
      <c r="K3" s="490"/>
      <c r="L3" s="490"/>
      <c r="M3" s="490"/>
      <c r="N3" s="491"/>
      <c r="O3" s="492" t="s">
        <v>
220</v>
      </c>
      <c r="P3" s="494" t="s">
        <v>
355</v>
      </c>
      <c r="Q3" s="496" t="s">
        <v>
495</v>
      </c>
      <c r="R3" s="9"/>
      <c r="S3" s="9"/>
      <c r="T3" s="9"/>
    </row>
    <row r="4" spans="2:27" ht="16.5" customHeight="1">
      <c r="B4" s="11" t="s">
        <v>
495</v>
      </c>
      <c r="C4" s="12" t="s">
        <v>
221</v>
      </c>
      <c r="D4" s="13" t="s">
        <v>
222</v>
      </c>
      <c r="E4" s="12" t="s">
        <v>
223</v>
      </c>
      <c r="F4" s="14" t="s">
        <v>
224</v>
      </c>
      <c r="G4" s="171" t="s">
        <v>
226</v>
      </c>
      <c r="H4" s="12" t="s">
        <v>
225</v>
      </c>
      <c r="I4" s="171" t="s">
        <v>
226</v>
      </c>
      <c r="J4" s="12" t="s">
        <v>
227</v>
      </c>
      <c r="K4" s="12" t="s">
        <v>
228</v>
      </c>
      <c r="L4" s="13" t="s">
        <v>
229</v>
      </c>
      <c r="M4" s="12" t="s">
        <v>
230</v>
      </c>
      <c r="N4" s="12" t="s">
        <v>
231</v>
      </c>
      <c r="O4" s="493"/>
      <c r="P4" s="495"/>
      <c r="Q4" s="497"/>
      <c r="R4" s="9"/>
      <c r="S4" s="9"/>
      <c r="T4" s="9"/>
    </row>
    <row r="5" spans="2:27" ht="16.5" customHeight="1">
      <c r="B5" s="168" t="s">
        <v>
232</v>
      </c>
      <c r="C5" s="383">
        <f>
SUM(C6:C8)</f>
        <v>
9180104</v>
      </c>
      <c r="D5" s="384">
        <f t="shared" ref="D5:N5" si="0">
SUM(D6:D8)</f>
        <v>
58653</v>
      </c>
      <c r="E5" s="384">
        <f t="shared" si="0"/>
        <v>
11209</v>
      </c>
      <c r="F5" s="384">
        <f t="shared" si="0"/>
        <v>
51200435</v>
      </c>
      <c r="G5" s="383">
        <f t="shared" ref="G5" si="1">
SUM(G6:G8)</f>
        <v>
26556909</v>
      </c>
      <c r="H5" s="384">
        <f t="shared" si="0"/>
        <v>
2232906</v>
      </c>
      <c r="I5" s="385">
        <f t="shared" si="0"/>
        <v>
268215660</v>
      </c>
      <c r="J5" s="384">
        <f t="shared" si="0"/>
        <v>
0</v>
      </c>
      <c r="K5" s="384">
        <f t="shared" si="0"/>
        <v>
3132</v>
      </c>
      <c r="L5" s="384">
        <f t="shared" si="0"/>
        <v>
3203578</v>
      </c>
      <c r="M5" s="384">
        <f t="shared" si="0"/>
        <v>
107951</v>
      </c>
      <c r="N5" s="384">
        <f t="shared" si="0"/>
        <v>
1039815</v>
      </c>
      <c r="O5" s="384">
        <f>
SUM(O6:O8)</f>
        <v>
361810352</v>
      </c>
      <c r="P5" s="384">
        <f>
SUM(P6:P8)</f>
        <v>
10895018</v>
      </c>
      <c r="Q5" s="15"/>
      <c r="R5" s="9"/>
      <c r="S5" s="9"/>
      <c r="T5" s="9"/>
    </row>
    <row r="6" spans="2:27" ht="16.5" customHeight="1">
      <c r="B6" s="169" t="s">
        <v>
233</v>
      </c>
      <c r="C6" s="386">
        <f>
SUM(C9:C34)</f>
        <v>
5152701</v>
      </c>
      <c r="D6" s="387">
        <f t="shared" ref="D6:N6" si="2">
SUM(D9:D34)</f>
        <v>
0</v>
      </c>
      <c r="E6" s="387">
        <f t="shared" si="2"/>
        <v>
0</v>
      </c>
      <c r="F6" s="387">
        <f t="shared" si="2"/>
        <v>
24849342</v>
      </c>
      <c r="G6" s="386">
        <f t="shared" ref="G6" si="3">
SUM(G9:G34)</f>
        <v>
26556909</v>
      </c>
      <c r="H6" s="387">
        <f t="shared" si="2"/>
        <v>
0</v>
      </c>
      <c r="I6" s="388">
        <f t="shared" si="2"/>
        <v>
255459818</v>
      </c>
      <c r="J6" s="387">
        <f t="shared" si="2"/>
        <v>
0</v>
      </c>
      <c r="K6" s="387">
        <f t="shared" si="2"/>
        <v>
0</v>
      </c>
      <c r="L6" s="387">
        <f t="shared" si="2"/>
        <v>
3203578</v>
      </c>
      <c r="M6" s="387">
        <f t="shared" si="2"/>
        <v>
107951</v>
      </c>
      <c r="N6" s="387">
        <f t="shared" si="2"/>
        <v>
1036481</v>
      </c>
      <c r="O6" s="387">
        <f>
SUM(O9:O34)</f>
        <v>
316366780</v>
      </c>
      <c r="P6" s="387">
        <f>
SUM(P9:P34)</f>
        <v>
7337646</v>
      </c>
      <c r="Q6" s="16"/>
      <c r="R6" s="9"/>
      <c r="S6" s="9"/>
      <c r="T6" s="9"/>
    </row>
    <row r="7" spans="2:27" ht="16.5" customHeight="1">
      <c r="B7" s="169" t="s">
        <v>
234</v>
      </c>
      <c r="C7" s="386">
        <f>
SUM(C35:C47)</f>
        <v>
4027403</v>
      </c>
      <c r="D7" s="387">
        <f t="shared" ref="D7:O7" si="4">
SUM(D35:D47)</f>
        <v>
0</v>
      </c>
      <c r="E7" s="387">
        <f t="shared" si="4"/>
        <v>
11209</v>
      </c>
      <c r="F7" s="387">
        <f t="shared" si="4"/>
        <v>
1252246</v>
      </c>
      <c r="G7" s="386">
        <f t="shared" ref="G7" si="5">
SUM(G35:G47)</f>
        <v>
0</v>
      </c>
      <c r="H7" s="387">
        <f t="shared" si="4"/>
        <v>
2232906</v>
      </c>
      <c r="I7" s="388">
        <f t="shared" si="4"/>
        <v>
12755842</v>
      </c>
      <c r="J7" s="387">
        <f t="shared" si="4"/>
        <v>
0</v>
      </c>
      <c r="K7" s="387">
        <f t="shared" si="4"/>
        <v>
3132</v>
      </c>
      <c r="L7" s="387">
        <f t="shared" si="4"/>
        <v>
0</v>
      </c>
      <c r="M7" s="387">
        <f>
SUM(M35:M47)</f>
        <v>
0</v>
      </c>
      <c r="N7" s="387">
        <f t="shared" si="4"/>
        <v>
3334</v>
      </c>
      <c r="O7" s="387">
        <f t="shared" si="4"/>
        <v>
20286072</v>
      </c>
      <c r="P7" s="387">
        <f>
SUM(P35:P47)</f>
        <v>
3557372</v>
      </c>
      <c r="Q7" s="16"/>
      <c r="R7" s="9"/>
      <c r="S7" s="9"/>
      <c r="T7" s="9"/>
    </row>
    <row r="8" spans="2:27" ht="16.5" customHeight="1">
      <c r="B8" s="170" t="s">
        <v>
366</v>
      </c>
      <c r="C8" s="389">
        <f>
SUM(C48:C51)</f>
        <v>
0</v>
      </c>
      <c r="D8" s="390">
        <f t="shared" ref="D8:O8" si="6">
SUM(D48:D51)</f>
        <v>
58653</v>
      </c>
      <c r="E8" s="390">
        <f t="shared" si="6"/>
        <v>
0</v>
      </c>
      <c r="F8" s="390">
        <f t="shared" si="6"/>
        <v>
25098847</v>
      </c>
      <c r="G8" s="389">
        <f t="shared" ref="G8" si="7">
SUM(G48:G51)</f>
        <v>
0</v>
      </c>
      <c r="H8" s="390">
        <f t="shared" si="6"/>
        <v>
0</v>
      </c>
      <c r="I8" s="391">
        <f t="shared" si="6"/>
        <v>
0</v>
      </c>
      <c r="J8" s="390">
        <f t="shared" si="6"/>
        <v>
0</v>
      </c>
      <c r="K8" s="390">
        <f t="shared" si="6"/>
        <v>
0</v>
      </c>
      <c r="L8" s="390">
        <f t="shared" si="6"/>
        <v>
0</v>
      </c>
      <c r="M8" s="390">
        <f t="shared" si="6"/>
        <v>
0</v>
      </c>
      <c r="N8" s="390">
        <f t="shared" si="6"/>
        <v>
0</v>
      </c>
      <c r="O8" s="390">
        <f t="shared" si="6"/>
        <v>
25157500</v>
      </c>
      <c r="P8" s="390">
        <f>
SUM(P48:P51)</f>
        <v>
0</v>
      </c>
      <c r="Q8" s="17"/>
      <c r="R8" s="9"/>
      <c r="S8" s="9"/>
      <c r="T8" s="9"/>
    </row>
    <row r="9" spans="2:27" ht="16.5" customHeight="1">
      <c r="B9" s="179" t="s">
        <v>
235</v>
      </c>
      <c r="C9" s="392">
        <v>
0</v>
      </c>
      <c r="D9" s="393">
        <v>
0</v>
      </c>
      <c r="E9" s="394">
        <v>
0</v>
      </c>
      <c r="F9" s="395">
        <v>
0</v>
      </c>
      <c r="G9" s="392">
        <v>
0</v>
      </c>
      <c r="H9" s="394">
        <v>
0</v>
      </c>
      <c r="I9" s="396">
        <v>
59383911</v>
      </c>
      <c r="J9" s="394">
        <v>
0</v>
      </c>
      <c r="K9" s="394">
        <v>
0</v>
      </c>
      <c r="L9" s="393">
        <v>
0</v>
      </c>
      <c r="M9" s="394">
        <v>
107951</v>
      </c>
      <c r="N9" s="394">
        <v>
38532</v>
      </c>
      <c r="O9" s="397">
        <f>
SUM(C9:N9)</f>
        <v>
59530394</v>
      </c>
      <c r="P9" s="398">
        <v>
712518</v>
      </c>
      <c r="Q9" s="19" t="s">
        <v>
236</v>
      </c>
      <c r="R9" s="20"/>
      <c r="S9" s="172" t="s">
        <v>
1</v>
      </c>
      <c r="T9" s="173">
        <v>
1806460</v>
      </c>
      <c r="Y9" s="8" t="b">
        <f t="shared" ref="Y9:Y50" si="8">
EXACT(B9,Z9)</f>
        <v>
1</v>
      </c>
      <c r="Z9" s="176" t="s">
        <v>
1</v>
      </c>
      <c r="AA9" s="177">
        <v>
1428902</v>
      </c>
    </row>
    <row r="10" spans="2:27" ht="16.5" customHeight="1">
      <c r="B10" s="179" t="s">
        <v>
2</v>
      </c>
      <c r="C10" s="392">
        <v>
0</v>
      </c>
      <c r="D10" s="393">
        <v>
0</v>
      </c>
      <c r="E10" s="394">
        <v>
0</v>
      </c>
      <c r="F10" s="394">
        <v>
0</v>
      </c>
      <c r="G10" s="392">
        <v>
0</v>
      </c>
      <c r="H10" s="394">
        <v>
0</v>
      </c>
      <c r="I10" s="399">
        <v>
13136901</v>
      </c>
      <c r="J10" s="397">
        <v>
0</v>
      </c>
      <c r="K10" s="397">
        <v>
0</v>
      </c>
      <c r="L10" s="400">
        <v>
0</v>
      </c>
      <c r="M10" s="397">
        <v>
0</v>
      </c>
      <c r="N10" s="397">
        <v>
0</v>
      </c>
      <c r="O10" s="397">
        <f t="shared" ref="O10:O51" si="9">
SUM(C10:N10)</f>
        <v>
13136901</v>
      </c>
      <c r="P10" s="401">
        <v>
280885</v>
      </c>
      <c r="Q10" s="19" t="s">
        <v>
237</v>
      </c>
      <c r="R10" s="20"/>
      <c r="S10" s="172" t="s">
        <v>
2</v>
      </c>
      <c r="T10" s="173">
        <v>
107084</v>
      </c>
      <c r="Y10" s="8" t="b">
        <f t="shared" si="8"/>
        <v>
1</v>
      </c>
      <c r="Z10" s="176" t="s">
        <v>
2</v>
      </c>
      <c r="AA10" s="177">
        <v>
90081</v>
      </c>
    </row>
    <row r="11" spans="2:27" ht="16.5" customHeight="1">
      <c r="B11" s="179" t="s">
        <v>
3</v>
      </c>
      <c r="C11" s="392">
        <v>
2758144</v>
      </c>
      <c r="D11" s="393">
        <v>
0</v>
      </c>
      <c r="E11" s="394">
        <v>
0</v>
      </c>
      <c r="F11" s="394">
        <v>
0</v>
      </c>
      <c r="G11" s="392">
        <v>
0</v>
      </c>
      <c r="H11" s="394">
        <v>
0</v>
      </c>
      <c r="I11" s="399">
        <v>
8106661</v>
      </c>
      <c r="J11" s="397">
        <v>
0</v>
      </c>
      <c r="K11" s="397">
        <v>
0</v>
      </c>
      <c r="L11" s="400">
        <v>
0</v>
      </c>
      <c r="M11" s="397">
        <v>
0</v>
      </c>
      <c r="N11" s="397">
        <v>
0</v>
      </c>
      <c r="O11" s="397">
        <f t="shared" si="9"/>
        <v>
10864805</v>
      </c>
      <c r="P11" s="401">
        <v>
95386</v>
      </c>
      <c r="Q11" s="19" t="s">
        <v>
238</v>
      </c>
      <c r="R11" s="20"/>
      <c r="S11" s="172" t="s">
        <v>
3</v>
      </c>
      <c r="T11" s="173">
        <v>
125883</v>
      </c>
      <c r="Y11" s="8" t="b">
        <f t="shared" si="8"/>
        <v>
1</v>
      </c>
      <c r="Z11" s="176" t="s">
        <v>
3</v>
      </c>
      <c r="AA11" s="177">
        <v>
119882</v>
      </c>
    </row>
    <row r="12" spans="2:27" ht="16.5" customHeight="1">
      <c r="B12" s="179" t="s">
        <v>
4</v>
      </c>
      <c r="C12" s="392">
        <v>
0</v>
      </c>
      <c r="D12" s="393">
        <v>
0</v>
      </c>
      <c r="E12" s="394">
        <v>
0</v>
      </c>
      <c r="F12" s="394">
        <v>
0</v>
      </c>
      <c r="G12" s="392">
        <v>
0</v>
      </c>
      <c r="H12" s="394">
        <v>
0</v>
      </c>
      <c r="I12" s="399">
        <v>
10188208</v>
      </c>
      <c r="J12" s="397">
        <v>
0</v>
      </c>
      <c r="K12" s="397">
        <v>
0</v>
      </c>
      <c r="L12" s="400">
        <v>
0</v>
      </c>
      <c r="M12" s="397">
        <v>
0</v>
      </c>
      <c r="N12" s="397">
        <v>
277971</v>
      </c>
      <c r="O12" s="397">
        <f t="shared" si="9"/>
        <v>
10466179</v>
      </c>
      <c r="P12" s="401">
        <v>
53090</v>
      </c>
      <c r="Q12" s="19" t="s">
        <v>
239</v>
      </c>
      <c r="R12" s="20"/>
      <c r="S12" s="172" t="s">
        <v>
4</v>
      </c>
      <c r="T12" s="173">
        <v>
75950</v>
      </c>
      <c r="Y12" s="8" t="b">
        <f t="shared" si="8"/>
        <v>
1</v>
      </c>
      <c r="Z12" s="176" t="s">
        <v>
4</v>
      </c>
      <c r="AA12" s="177">
        <v>
73845</v>
      </c>
    </row>
    <row r="13" spans="2:27" ht="16.5" customHeight="1">
      <c r="B13" s="179" t="s">
        <v>
5</v>
      </c>
      <c r="C13" s="392">
        <v>
0</v>
      </c>
      <c r="D13" s="393">
        <v>
0</v>
      </c>
      <c r="E13" s="394">
        <v>
0</v>
      </c>
      <c r="F13" s="394">
        <v>
4996054</v>
      </c>
      <c r="G13" s="393">
        <v>
0</v>
      </c>
      <c r="H13" s="394">
        <v>
0</v>
      </c>
      <c r="I13" s="402">
        <v>
17148696</v>
      </c>
      <c r="J13" s="397">
        <v>
0</v>
      </c>
      <c r="K13" s="397">
        <v>
0</v>
      </c>
      <c r="L13" s="400">
        <v>
0</v>
      </c>
      <c r="M13" s="397">
        <v>
0</v>
      </c>
      <c r="N13" s="397">
        <v>
0</v>
      </c>
      <c r="O13" s="397">
        <f t="shared" si="9"/>
        <v>
22144750</v>
      </c>
      <c r="P13" s="403">
        <v>
411897</v>
      </c>
      <c r="Q13" s="19" t="s">
        <v>
240</v>
      </c>
      <c r="R13" s="20"/>
      <c r="S13" s="172" t="s">
        <v>
5</v>
      </c>
      <c r="T13" s="173">
        <v>
453860</v>
      </c>
      <c r="Y13" s="8" t="b">
        <f t="shared" si="8"/>
        <v>
1</v>
      </c>
      <c r="Z13" s="176" t="s">
        <v>
5</v>
      </c>
      <c r="AA13" s="177">
        <v>
431647</v>
      </c>
    </row>
    <row r="14" spans="2:27" ht="16.5" customHeight="1">
      <c r="B14" s="180" t="s">
        <v>
6</v>
      </c>
      <c r="C14" s="404">
        <v>
0</v>
      </c>
      <c r="D14" s="405">
        <v>
0</v>
      </c>
      <c r="E14" s="395">
        <v>
0</v>
      </c>
      <c r="F14" s="395">
        <v>
0</v>
      </c>
      <c r="G14" s="405">
        <v>
0</v>
      </c>
      <c r="H14" s="395">
        <v>
0</v>
      </c>
      <c r="I14" s="399">
        <v>
4490245</v>
      </c>
      <c r="J14" s="406">
        <v>
0</v>
      </c>
      <c r="K14" s="406">
        <v>
0</v>
      </c>
      <c r="L14" s="407">
        <v>
0</v>
      </c>
      <c r="M14" s="406">
        <v>
0</v>
      </c>
      <c r="N14" s="406">
        <v>
0</v>
      </c>
      <c r="O14" s="406">
        <f t="shared" si="9"/>
        <v>
4490245</v>
      </c>
      <c r="P14" s="401">
        <v>
0</v>
      </c>
      <c r="Q14" s="21" t="s">
        <v>
241</v>
      </c>
      <c r="R14" s="20"/>
      <c r="S14" s="172" t="s">
        <v>
6</v>
      </c>
      <c r="T14" s="173">
        <v>
4329</v>
      </c>
      <c r="Y14" s="8" t="b">
        <f t="shared" si="8"/>
        <v>
1</v>
      </c>
      <c r="Z14" s="176" t="s">
        <v>
6</v>
      </c>
      <c r="AA14" s="177">
        <v>
2334</v>
      </c>
    </row>
    <row r="15" spans="2:27" ht="16.5" customHeight="1">
      <c r="B15" s="179" t="s">
        <v>
7</v>
      </c>
      <c r="C15" s="392">
        <v>
21683</v>
      </c>
      <c r="D15" s="393">
        <v>
0</v>
      </c>
      <c r="E15" s="394">
        <v>
0</v>
      </c>
      <c r="F15" s="394">
        <v>
0</v>
      </c>
      <c r="G15" s="393">
        <v>
0</v>
      </c>
      <c r="H15" s="394">
        <v>
0</v>
      </c>
      <c r="I15" s="399">
        <v>
4744036</v>
      </c>
      <c r="J15" s="397">
        <v>
0</v>
      </c>
      <c r="K15" s="397">
        <v>
0</v>
      </c>
      <c r="L15" s="400">
        <v>
0</v>
      </c>
      <c r="M15" s="397">
        <v>
0</v>
      </c>
      <c r="N15" s="397">
        <v>
0</v>
      </c>
      <c r="O15" s="397">
        <f t="shared" si="9"/>
        <v>
4765719</v>
      </c>
      <c r="P15" s="401">
        <v>
613</v>
      </c>
      <c r="Q15" s="19" t="s">
        <v>
242</v>
      </c>
      <c r="R15" s="20"/>
      <c r="S15" s="172" t="s">
        <v>
7</v>
      </c>
      <c r="T15" s="173">
        <v>
14049</v>
      </c>
      <c r="Y15" s="8" t="b">
        <f t="shared" si="8"/>
        <v>
1</v>
      </c>
      <c r="Z15" s="176" t="s">
        <v>
7</v>
      </c>
      <c r="AA15" s="177">
        <v>
10967</v>
      </c>
    </row>
    <row r="16" spans="2:27" ht="16.5" customHeight="1">
      <c r="B16" s="179" t="s">
        <v>
8</v>
      </c>
      <c r="C16" s="392">
        <v>
0</v>
      </c>
      <c r="D16" s="393">
        <v>
0</v>
      </c>
      <c r="E16" s="394">
        <v>
0</v>
      </c>
      <c r="F16" s="394">
        <v>
0</v>
      </c>
      <c r="G16" s="393">
        <v>
0</v>
      </c>
      <c r="H16" s="394">
        <v>
0</v>
      </c>
      <c r="I16" s="399">
        <v>
7042687</v>
      </c>
      <c r="J16" s="397">
        <v>
0</v>
      </c>
      <c r="K16" s="397">
        <v>
0</v>
      </c>
      <c r="L16" s="400">
        <v>
0</v>
      </c>
      <c r="M16" s="397">
        <v>
0</v>
      </c>
      <c r="N16" s="397">
        <v>
221190</v>
      </c>
      <c r="O16" s="397">
        <f t="shared" si="9"/>
        <v>
7263877</v>
      </c>
      <c r="P16" s="401">
        <v>
221190</v>
      </c>
      <c r="Q16" s="19" t="s">
        <v>
243</v>
      </c>
      <c r="R16" s="20"/>
      <c r="S16" s="172" t="s">
        <v>
8</v>
      </c>
      <c r="T16" s="173">
        <v>
212000</v>
      </c>
      <c r="Y16" s="8" t="b">
        <f t="shared" si="8"/>
        <v>
1</v>
      </c>
      <c r="Z16" s="176" t="s">
        <v>
8</v>
      </c>
      <c r="AA16" s="177">
        <v>
212000</v>
      </c>
    </row>
    <row r="17" spans="2:27" ht="16.5" customHeight="1">
      <c r="B17" s="179" t="s">
        <v>
9</v>
      </c>
      <c r="C17" s="392">
        <v>
0</v>
      </c>
      <c r="D17" s="393">
        <v>
0</v>
      </c>
      <c r="E17" s="394">
        <v>
0</v>
      </c>
      <c r="F17" s="394">
        <v>
10565862</v>
      </c>
      <c r="G17" s="393">
        <v>
0</v>
      </c>
      <c r="H17" s="394">
        <v>
0</v>
      </c>
      <c r="I17" s="399">
        <v>
45532077</v>
      </c>
      <c r="J17" s="397">
        <v>
0</v>
      </c>
      <c r="K17" s="397">
        <v>
0</v>
      </c>
      <c r="L17" s="400">
        <v>
0</v>
      </c>
      <c r="M17" s="397">
        <v>
0</v>
      </c>
      <c r="N17" s="397">
        <v>
40363</v>
      </c>
      <c r="O17" s="397">
        <f t="shared" si="9"/>
        <v>
56138302</v>
      </c>
      <c r="P17" s="401">
        <v>
572700</v>
      </c>
      <c r="Q17" s="19" t="s">
        <v>
244</v>
      </c>
      <c r="R17" s="20"/>
      <c r="S17" s="172" t="s">
        <v>
9</v>
      </c>
      <c r="T17" s="173">
        <v>
0</v>
      </c>
      <c r="Y17" s="8" t="b">
        <f t="shared" si="8"/>
        <v>
1</v>
      </c>
      <c r="Z17" s="176" t="s">
        <v>
9</v>
      </c>
      <c r="AA17" s="177">
        <v>
0</v>
      </c>
    </row>
    <row r="18" spans="2:27" ht="16.5" customHeight="1">
      <c r="B18" s="181" t="s">
        <v>
10</v>
      </c>
      <c r="C18" s="408">
        <v>
0</v>
      </c>
      <c r="D18" s="409">
        <v>
0</v>
      </c>
      <c r="E18" s="410">
        <v>
0</v>
      </c>
      <c r="F18" s="410">
        <v>
0</v>
      </c>
      <c r="G18" s="409">
        <v>
0</v>
      </c>
      <c r="H18" s="410">
        <v>
0</v>
      </c>
      <c r="I18" s="402">
        <v>
1164303</v>
      </c>
      <c r="J18" s="411">
        <v>
0</v>
      </c>
      <c r="K18" s="411">
        <v>
0</v>
      </c>
      <c r="L18" s="412">
        <v>
0</v>
      </c>
      <c r="M18" s="411">
        <v>
0</v>
      </c>
      <c r="N18" s="411">
        <v>
0</v>
      </c>
      <c r="O18" s="411">
        <f t="shared" si="9"/>
        <v>
1164303</v>
      </c>
      <c r="P18" s="401">
        <v>
18583</v>
      </c>
      <c r="Q18" s="22" t="s">
        <v>
245</v>
      </c>
      <c r="R18" s="20"/>
      <c r="S18" s="172" t="s">
        <v>
10</v>
      </c>
      <c r="T18" s="173">
        <v>
38159</v>
      </c>
      <c r="Y18" s="8" t="b">
        <f t="shared" si="8"/>
        <v>
1</v>
      </c>
      <c r="Z18" s="176" t="s">
        <v>
10</v>
      </c>
      <c r="AA18" s="177">
        <v>
33074</v>
      </c>
    </row>
    <row r="19" spans="2:27" ht="16.5" customHeight="1">
      <c r="B19" s="180" t="s">
        <v>
11</v>
      </c>
      <c r="C19" s="405">
        <v>
0</v>
      </c>
      <c r="D19" s="395">
        <v>
0</v>
      </c>
      <c r="E19" s="395">
        <v>
0</v>
      </c>
      <c r="F19" s="395">
        <v>
0</v>
      </c>
      <c r="G19" s="393">
        <v>
7357830</v>
      </c>
      <c r="H19" s="394">
        <v>
0</v>
      </c>
      <c r="I19" s="399">
        <v>
0</v>
      </c>
      <c r="J19" s="406">
        <v>
0</v>
      </c>
      <c r="K19" s="406">
        <v>
0</v>
      </c>
      <c r="L19" s="407">
        <v>
0</v>
      </c>
      <c r="M19" s="406">
        <v>
0</v>
      </c>
      <c r="N19" s="406">
        <v>
0</v>
      </c>
      <c r="O19" s="406">
        <f t="shared" si="9"/>
        <v>
7357830</v>
      </c>
      <c r="P19" s="398">
        <v>
380745</v>
      </c>
      <c r="Q19" s="21" t="s">
        <v>
246</v>
      </c>
      <c r="R19" s="20"/>
      <c r="S19" s="172" t="s">
        <v>
11</v>
      </c>
      <c r="T19" s="173">
        <v>
567192</v>
      </c>
      <c r="Y19" s="8" t="b">
        <f t="shared" si="8"/>
        <v>
1</v>
      </c>
      <c r="Z19" s="176" t="s">
        <v>
11</v>
      </c>
      <c r="AA19" s="177">
        <v>
530836</v>
      </c>
    </row>
    <row r="20" spans="2:27" ht="16.5" customHeight="1">
      <c r="B20" s="179" t="s">
        <v>
12</v>
      </c>
      <c r="C20" s="393">
        <v>
0</v>
      </c>
      <c r="D20" s="394">
        <v>
0</v>
      </c>
      <c r="E20" s="394">
        <v>
0</v>
      </c>
      <c r="F20" s="394">
        <v>
5719097</v>
      </c>
      <c r="G20" s="393">
        <v>
0</v>
      </c>
      <c r="H20" s="394">
        <v>
0</v>
      </c>
      <c r="I20" s="399">
        <v>
17434205</v>
      </c>
      <c r="J20" s="397">
        <v>
0</v>
      </c>
      <c r="K20" s="397">
        <v>
0</v>
      </c>
      <c r="L20" s="400">
        <v>
0</v>
      </c>
      <c r="M20" s="397">
        <v>
0</v>
      </c>
      <c r="N20" s="397">
        <v>
0</v>
      </c>
      <c r="O20" s="397">
        <f t="shared" si="9"/>
        <v>
23153302</v>
      </c>
      <c r="P20" s="401">
        <v>
222527</v>
      </c>
      <c r="Q20" s="19" t="s">
        <v>
247</v>
      </c>
      <c r="R20" s="20"/>
      <c r="S20" s="172" t="s">
        <v>
12</v>
      </c>
      <c r="T20" s="173">
        <v>
496830</v>
      </c>
      <c r="Y20" s="8" t="b">
        <f t="shared" si="8"/>
        <v>
1</v>
      </c>
      <c r="Z20" s="176" t="s">
        <v>
12</v>
      </c>
      <c r="AA20" s="177">
        <v>
433351</v>
      </c>
    </row>
    <row r="21" spans="2:27" ht="16.5" customHeight="1">
      <c r="B21" s="179" t="s">
        <v>
13</v>
      </c>
      <c r="C21" s="393">
        <v>
0</v>
      </c>
      <c r="D21" s="394">
        <v>
0</v>
      </c>
      <c r="E21" s="394">
        <v>
0</v>
      </c>
      <c r="F21" s="394">
        <v>
0</v>
      </c>
      <c r="G21" s="393">
        <v>
0</v>
      </c>
      <c r="H21" s="394">
        <v>
0</v>
      </c>
      <c r="I21" s="399">
        <v>
13666995</v>
      </c>
      <c r="J21" s="397">
        <v>
0</v>
      </c>
      <c r="K21" s="397">
        <v>
0</v>
      </c>
      <c r="L21" s="400">
        <v>
0</v>
      </c>
      <c r="M21" s="397">
        <v>
0</v>
      </c>
      <c r="N21" s="397">
        <v>
0</v>
      </c>
      <c r="O21" s="397">
        <f t="shared" si="9"/>
        <v>
13666995</v>
      </c>
      <c r="P21" s="401">
        <v>
199285</v>
      </c>
      <c r="Q21" s="19" t="s">
        <v>
248</v>
      </c>
      <c r="R21" s="20"/>
      <c r="S21" s="172" t="s">
        <v>
13</v>
      </c>
      <c r="T21" s="173">
        <v>
241079</v>
      </c>
      <c r="Y21" s="8" t="b">
        <f t="shared" si="8"/>
        <v>
1</v>
      </c>
      <c r="Z21" s="176" t="s">
        <v>
13</v>
      </c>
      <c r="AA21" s="177">
        <v>
228504</v>
      </c>
    </row>
    <row r="22" spans="2:27" ht="16.5" customHeight="1">
      <c r="B22" s="179" t="s">
        <v>
14</v>
      </c>
      <c r="C22" s="393">
        <v>
0</v>
      </c>
      <c r="D22" s="394">
        <v>
0</v>
      </c>
      <c r="E22" s="394">
        <v>
0</v>
      </c>
      <c r="F22" s="394">
        <v>
0</v>
      </c>
      <c r="G22" s="393">
        <v>
0</v>
      </c>
      <c r="H22" s="394">
        <v>
0</v>
      </c>
      <c r="I22" s="399">
        <v>
4670986</v>
      </c>
      <c r="J22" s="397">
        <v>
0</v>
      </c>
      <c r="K22" s="397">
        <v>
0</v>
      </c>
      <c r="L22" s="400">
        <v>
1620380</v>
      </c>
      <c r="M22" s="397">
        <v>
0</v>
      </c>
      <c r="N22" s="397">
        <v>
423702</v>
      </c>
      <c r="O22" s="397">
        <f t="shared" si="9"/>
        <v>
6715068</v>
      </c>
      <c r="P22" s="401">
        <v>
1778673</v>
      </c>
      <c r="Q22" s="19" t="s">
        <v>
249</v>
      </c>
      <c r="R22" s="20"/>
      <c r="S22" s="172" t="s">
        <v>
14</v>
      </c>
      <c r="T22" s="173">
        <v>
1286958</v>
      </c>
      <c r="Y22" s="8" t="b">
        <f t="shared" si="8"/>
        <v>
1</v>
      </c>
      <c r="Z22" s="176" t="s">
        <v>
14</v>
      </c>
      <c r="AA22" s="177">
        <v>
1327529</v>
      </c>
    </row>
    <row r="23" spans="2:27" ht="16.5" customHeight="1">
      <c r="B23" s="181" t="s">
        <v>
15</v>
      </c>
      <c r="C23" s="409">
        <v>
0</v>
      </c>
      <c r="D23" s="410">
        <v>
0</v>
      </c>
      <c r="E23" s="410">
        <v>
0</v>
      </c>
      <c r="F23" s="410">
        <v>
0</v>
      </c>
      <c r="G23" s="393">
        <v>
0</v>
      </c>
      <c r="H23" s="394">
        <v>
0</v>
      </c>
      <c r="I23" s="402">
        <v>
6493647</v>
      </c>
      <c r="J23" s="411">
        <v>
0</v>
      </c>
      <c r="K23" s="411">
        <v>
0</v>
      </c>
      <c r="L23" s="412">
        <v>
0</v>
      </c>
      <c r="M23" s="411">
        <v>
0</v>
      </c>
      <c r="N23" s="411">
        <v>
0</v>
      </c>
      <c r="O23" s="411">
        <f t="shared" si="9"/>
        <v>
6493647</v>
      </c>
      <c r="P23" s="403">
        <v>
87338</v>
      </c>
      <c r="Q23" s="22" t="s">
        <v>
250</v>
      </c>
      <c r="R23" s="20"/>
      <c r="S23" s="172" t="s">
        <v>
15</v>
      </c>
      <c r="T23" s="173">
        <v>
105082</v>
      </c>
      <c r="Y23" s="8" t="b">
        <f t="shared" si="8"/>
        <v>
1</v>
      </c>
      <c r="Z23" s="176" t="s">
        <v>
15</v>
      </c>
      <c r="AA23" s="177">
        <v>
95630</v>
      </c>
    </row>
    <row r="24" spans="2:27" ht="16.5" customHeight="1">
      <c r="B24" s="179" t="s">
        <v>
16</v>
      </c>
      <c r="C24" s="405">
        <v>
0</v>
      </c>
      <c r="D24" s="395">
        <v>
0</v>
      </c>
      <c r="E24" s="394">
        <v>
0</v>
      </c>
      <c r="F24" s="395">
        <v>
0</v>
      </c>
      <c r="G24" s="404">
        <v>
2973324</v>
      </c>
      <c r="H24" s="395">
        <v>
0</v>
      </c>
      <c r="I24" s="399">
        <v>
0</v>
      </c>
      <c r="J24" s="397">
        <v>
0</v>
      </c>
      <c r="K24" s="397">
        <v>
0</v>
      </c>
      <c r="L24" s="400">
        <v>
0</v>
      </c>
      <c r="M24" s="397">
        <v>
0</v>
      </c>
      <c r="N24" s="397">
        <v>
0</v>
      </c>
      <c r="O24" s="397">
        <f t="shared" si="9"/>
        <v>
2973324</v>
      </c>
      <c r="P24" s="398">
        <v>
0</v>
      </c>
      <c r="Q24" s="19" t="s">
        <v>
251</v>
      </c>
      <c r="R24" s="20"/>
      <c r="S24" s="172" t="s">
        <v>
16</v>
      </c>
      <c r="T24" s="173">
        <v>
0</v>
      </c>
      <c r="Y24" s="8" t="b">
        <f t="shared" si="8"/>
        <v>
1</v>
      </c>
      <c r="Z24" s="176" t="s">
        <v>
16</v>
      </c>
      <c r="AA24" s="177">
        <v>
0</v>
      </c>
    </row>
    <row r="25" spans="2:27" ht="16.5" customHeight="1">
      <c r="B25" s="179" t="s">
        <v>
17</v>
      </c>
      <c r="C25" s="393">
        <v>
0</v>
      </c>
      <c r="D25" s="394">
        <v>
0</v>
      </c>
      <c r="E25" s="394">
        <v>
0</v>
      </c>
      <c r="F25" s="394">
        <v>
0</v>
      </c>
      <c r="G25" s="392">
        <v>
0</v>
      </c>
      <c r="H25" s="394">
        <v>
0</v>
      </c>
      <c r="I25" s="399">
        <v>
3859600</v>
      </c>
      <c r="J25" s="397">
        <v>
0</v>
      </c>
      <c r="K25" s="397">
        <v>
0</v>
      </c>
      <c r="L25" s="400">
        <v>
0</v>
      </c>
      <c r="M25" s="397">
        <v>
0</v>
      </c>
      <c r="N25" s="397">
        <v>
0</v>
      </c>
      <c r="O25" s="397">
        <f t="shared" si="9"/>
        <v>
3859600</v>
      </c>
      <c r="P25" s="401">
        <v>
0</v>
      </c>
      <c r="Q25" s="19" t="s">
        <v>
252</v>
      </c>
      <c r="R25" s="20"/>
      <c r="S25" s="172" t="s">
        <v>
17</v>
      </c>
      <c r="T25" s="173">
        <v>
0</v>
      </c>
      <c r="Y25" s="8" t="b">
        <f t="shared" si="8"/>
        <v>
1</v>
      </c>
      <c r="Z25" s="176" t="s">
        <v>
17</v>
      </c>
      <c r="AA25" s="177">
        <v>
0</v>
      </c>
    </row>
    <row r="26" spans="2:27" ht="16.5" customHeight="1">
      <c r="B26" s="179" t="s">
        <v>
18</v>
      </c>
      <c r="C26" s="393">
        <v>
0</v>
      </c>
      <c r="D26" s="394">
        <v>
0</v>
      </c>
      <c r="E26" s="394">
        <v>
0</v>
      </c>
      <c r="F26" s="394">
        <v>
0</v>
      </c>
      <c r="G26" s="392">
        <v>
0</v>
      </c>
      <c r="H26" s="394">
        <v>
0</v>
      </c>
      <c r="I26" s="399">
        <v>
7815177</v>
      </c>
      <c r="J26" s="397">
        <v>
0</v>
      </c>
      <c r="K26" s="397">
        <v>
0</v>
      </c>
      <c r="L26" s="400">
        <v>
0</v>
      </c>
      <c r="M26" s="397">
        <v>
0</v>
      </c>
      <c r="N26" s="397">
        <v>
11653</v>
      </c>
      <c r="O26" s="397">
        <f t="shared" si="9"/>
        <v>
7826830</v>
      </c>
      <c r="P26" s="401">
        <v>
23075</v>
      </c>
      <c r="Q26" s="19" t="s">
        <v>
248</v>
      </c>
      <c r="R26" s="20"/>
      <c r="S26" s="172" t="s">
        <v>
18</v>
      </c>
      <c r="T26" s="173">
        <v>
42642</v>
      </c>
      <c r="Y26" s="8" t="b">
        <f t="shared" si="8"/>
        <v>
1</v>
      </c>
      <c r="Z26" s="176" t="s">
        <v>
18</v>
      </c>
      <c r="AA26" s="177">
        <v>
38489</v>
      </c>
    </row>
    <row r="27" spans="2:27" ht="16.5" customHeight="1">
      <c r="B27" s="179" t="s">
        <v>
19</v>
      </c>
      <c r="C27" s="393">
        <v>
0</v>
      </c>
      <c r="D27" s="394">
        <v>
0</v>
      </c>
      <c r="E27" s="394">
        <v>
0</v>
      </c>
      <c r="F27" s="394">
        <v>
0</v>
      </c>
      <c r="G27" s="392">
        <v>
3395473</v>
      </c>
      <c r="H27" s="394">
        <v>
0</v>
      </c>
      <c r="I27" s="399">
        <v>
0</v>
      </c>
      <c r="J27" s="397">
        <v>
0</v>
      </c>
      <c r="K27" s="397">
        <v>
0</v>
      </c>
      <c r="L27" s="400">
        <v>
0</v>
      </c>
      <c r="M27" s="397">
        <v>
0</v>
      </c>
      <c r="N27" s="397">
        <v>
0</v>
      </c>
      <c r="O27" s="397">
        <f t="shared" si="9"/>
        <v>
3395473</v>
      </c>
      <c r="P27" s="401">
        <v>
33618</v>
      </c>
      <c r="Q27" s="19" t="s">
        <v>
253</v>
      </c>
      <c r="R27" s="20"/>
      <c r="S27" s="172" t="s">
        <v>
19</v>
      </c>
      <c r="T27" s="173">
        <v>
54425</v>
      </c>
      <c r="Y27" s="8" t="b">
        <f t="shared" si="8"/>
        <v>
1</v>
      </c>
      <c r="Z27" s="176" t="s">
        <v>
19</v>
      </c>
      <c r="AA27" s="177">
        <v>
49841</v>
      </c>
    </row>
    <row r="28" spans="2:27" ht="16.5" customHeight="1">
      <c r="B28" s="181" t="s">
        <v>
20</v>
      </c>
      <c r="C28" s="409">
        <v>
0</v>
      </c>
      <c r="D28" s="410">
        <v>
0</v>
      </c>
      <c r="E28" s="410">
        <v>
0</v>
      </c>
      <c r="F28" s="410">
        <v>
0</v>
      </c>
      <c r="G28" s="408">
        <v>
0</v>
      </c>
      <c r="H28" s="410">
        <v>
0</v>
      </c>
      <c r="I28" s="402">
        <v>
6644556</v>
      </c>
      <c r="J28" s="411">
        <v>
0</v>
      </c>
      <c r="K28" s="411">
        <v>
0</v>
      </c>
      <c r="L28" s="412">
        <v>
0</v>
      </c>
      <c r="M28" s="411">
        <v>
0</v>
      </c>
      <c r="N28" s="411">
        <v>
15025</v>
      </c>
      <c r="O28" s="411">
        <f t="shared" si="9"/>
        <v>
6659581</v>
      </c>
      <c r="P28" s="403">
        <v>
435953</v>
      </c>
      <c r="Q28" s="22" t="s">
        <v>
254</v>
      </c>
      <c r="R28" s="20"/>
      <c r="S28" s="172" t="s">
        <v>
20</v>
      </c>
      <c r="T28" s="173">
        <v>
538712</v>
      </c>
      <c r="Y28" s="8" t="b">
        <f t="shared" si="8"/>
        <v>
1</v>
      </c>
      <c r="Z28" s="176" t="s">
        <v>
20</v>
      </c>
      <c r="AA28" s="177">
        <v>
518521</v>
      </c>
    </row>
    <row r="29" spans="2:27" ht="16.5" customHeight="1">
      <c r="B29" s="179" t="s">
        <v>
21</v>
      </c>
      <c r="C29" s="392">
        <v>
0</v>
      </c>
      <c r="D29" s="393">
        <v>
0</v>
      </c>
      <c r="E29" s="394">
        <v>
0</v>
      </c>
      <c r="F29" s="394">
        <v>
0</v>
      </c>
      <c r="G29" s="393">
        <v>
0</v>
      </c>
      <c r="H29" s="397">
        <v>
0</v>
      </c>
      <c r="I29" s="399">
        <v>
1237249</v>
      </c>
      <c r="J29" s="397">
        <v>
0</v>
      </c>
      <c r="K29" s="397">
        <v>
0</v>
      </c>
      <c r="L29" s="400">
        <v>
1583198</v>
      </c>
      <c r="M29" s="397">
        <v>
0</v>
      </c>
      <c r="N29" s="397">
        <v>
8045</v>
      </c>
      <c r="O29" s="397">
        <f t="shared" si="9"/>
        <v>
2828492</v>
      </c>
      <c r="P29" s="398">
        <v>
934865</v>
      </c>
      <c r="Q29" s="19" t="s">
        <v>
255</v>
      </c>
      <c r="R29" s="20"/>
      <c r="S29" s="172" t="s">
        <v>
21</v>
      </c>
      <c r="T29" s="173">
        <v>
54204</v>
      </c>
      <c r="Y29" s="8" t="b">
        <f t="shared" si="8"/>
        <v>
1</v>
      </c>
      <c r="Z29" s="176" t="s">
        <v>
21</v>
      </c>
      <c r="AA29" s="177">
        <v>
285780</v>
      </c>
    </row>
    <row r="30" spans="2:27" ht="16.5" customHeight="1">
      <c r="B30" s="182" t="s">
        <v>
22</v>
      </c>
      <c r="C30" s="394">
        <v>
0</v>
      </c>
      <c r="D30" s="393">
        <v>
0</v>
      </c>
      <c r="E30" s="394">
        <v>
0</v>
      </c>
      <c r="F30" s="394">
        <v>
0</v>
      </c>
      <c r="G30" s="393">
        <v>
601804</v>
      </c>
      <c r="H30" s="397">
        <v>
0</v>
      </c>
      <c r="I30" s="399">
        <v>
0</v>
      </c>
      <c r="J30" s="397">
        <v>
0</v>
      </c>
      <c r="K30" s="397">
        <v>
0</v>
      </c>
      <c r="L30" s="400">
        <v>
0</v>
      </c>
      <c r="M30" s="397">
        <v>
0</v>
      </c>
      <c r="N30" s="397">
        <v>
0</v>
      </c>
      <c r="O30" s="397">
        <f t="shared" si="9"/>
        <v>
601804</v>
      </c>
      <c r="P30" s="401">
        <v>
0</v>
      </c>
      <c r="Q30" s="19" t="s">
        <v>
256</v>
      </c>
      <c r="R30" s="20"/>
      <c r="S30" s="172" t="s">
        <v>
22</v>
      </c>
      <c r="T30" s="173">
        <v>
0</v>
      </c>
      <c r="Y30" s="8" t="b">
        <f t="shared" si="8"/>
        <v>
1</v>
      </c>
      <c r="Z30" s="176" t="s">
        <v>
22</v>
      </c>
      <c r="AA30" s="177">
        <v>
0</v>
      </c>
    </row>
    <row r="31" spans="2:27" ht="16.5" customHeight="1">
      <c r="B31" s="182" t="s">
        <v>
23</v>
      </c>
      <c r="C31" s="394">
        <v>
0</v>
      </c>
      <c r="D31" s="393">
        <v>
0</v>
      </c>
      <c r="E31" s="394">
        <v>
0</v>
      </c>
      <c r="F31" s="394">
        <v>
3568329</v>
      </c>
      <c r="G31" s="393">
        <v>
5538495</v>
      </c>
      <c r="H31" s="397">
        <v>
0</v>
      </c>
      <c r="I31" s="399">
        <v>
0</v>
      </c>
      <c r="J31" s="397">
        <v>
0</v>
      </c>
      <c r="K31" s="397">
        <v>
0</v>
      </c>
      <c r="L31" s="400">
        <v>
0</v>
      </c>
      <c r="M31" s="397">
        <v>
0</v>
      </c>
      <c r="N31" s="397">
        <v>
0</v>
      </c>
      <c r="O31" s="397">
        <f t="shared" si="9"/>
        <v>
9106824</v>
      </c>
      <c r="P31" s="401">
        <v>
87245</v>
      </c>
      <c r="Q31" s="19" t="s">
        <v>
257</v>
      </c>
      <c r="R31" s="20"/>
      <c r="S31" s="172" t="s">
        <v>
23</v>
      </c>
      <c r="T31" s="173">
        <v>
34574</v>
      </c>
      <c r="Y31" s="8" t="b">
        <f t="shared" si="8"/>
        <v>
1</v>
      </c>
      <c r="Z31" s="176" t="s">
        <v>
23</v>
      </c>
      <c r="AA31" s="177">
        <v>
49147</v>
      </c>
    </row>
    <row r="32" spans="2:27" ht="16.5" customHeight="1">
      <c r="B32" s="182" t="s">
        <v>
24</v>
      </c>
      <c r="C32" s="394">
        <v>
2372874</v>
      </c>
      <c r="D32" s="393">
        <v>
0</v>
      </c>
      <c r="E32" s="394">
        <v>
0</v>
      </c>
      <c r="F32" s="394">
        <v>
0</v>
      </c>
      <c r="G32" s="393">
        <v>
0</v>
      </c>
      <c r="H32" s="397">
        <v>
0</v>
      </c>
      <c r="I32" s="399">
        <v>
4204077</v>
      </c>
      <c r="J32" s="397">
        <v>
0</v>
      </c>
      <c r="K32" s="397">
        <v>
0</v>
      </c>
      <c r="L32" s="400">
        <v>
0</v>
      </c>
      <c r="M32" s="397">
        <v>
0</v>
      </c>
      <c r="N32" s="397">
        <v>
0</v>
      </c>
      <c r="O32" s="397">
        <f t="shared" si="9"/>
        <v>
6576951</v>
      </c>
      <c r="P32" s="401">
        <v>
0</v>
      </c>
      <c r="Q32" s="19" t="s">
        <v>
258</v>
      </c>
      <c r="R32" s="20"/>
      <c r="S32" s="172" t="s">
        <v>
24</v>
      </c>
      <c r="T32" s="173">
        <v>
18996</v>
      </c>
      <c r="Y32" s="8" t="b">
        <f t="shared" si="8"/>
        <v>
1</v>
      </c>
      <c r="Z32" s="176" t="s">
        <v>
24</v>
      </c>
      <c r="AA32" s="177">
        <v>
10991</v>
      </c>
    </row>
    <row r="33" spans="2:27" ht="16.5" customHeight="1">
      <c r="B33" s="182" t="s">
        <v>
25</v>
      </c>
      <c r="C33" s="394">
        <v>
0</v>
      </c>
      <c r="D33" s="393">
        <v>
0</v>
      </c>
      <c r="E33" s="394">
        <v>
0</v>
      </c>
      <c r="F33" s="394">
        <v>
0</v>
      </c>
      <c r="G33" s="393">
        <v>
0</v>
      </c>
      <c r="H33" s="397">
        <v>
0</v>
      </c>
      <c r="I33" s="399">
        <v>
18495601</v>
      </c>
      <c r="J33" s="397">
        <v>
0</v>
      </c>
      <c r="K33" s="397">
        <v>
0</v>
      </c>
      <c r="L33" s="400">
        <v>
0</v>
      </c>
      <c r="M33" s="397">
        <v>
0</v>
      </c>
      <c r="N33" s="397">
        <v>
0</v>
      </c>
      <c r="O33" s="397">
        <f t="shared" si="9"/>
        <v>
18495601</v>
      </c>
      <c r="P33" s="401">
        <v>
553261</v>
      </c>
      <c r="Q33" s="19" t="s">
        <v>
373</v>
      </c>
      <c r="R33" s="20"/>
      <c r="S33" s="172" t="s">
        <v>
25</v>
      </c>
      <c r="T33" s="173">
        <v>
338279</v>
      </c>
      <c r="Y33" s="8" t="b">
        <f t="shared" si="8"/>
        <v>
1</v>
      </c>
      <c r="Z33" s="176" t="s">
        <v>
25</v>
      </c>
      <c r="AA33" s="177">
        <v>
310050</v>
      </c>
    </row>
    <row r="34" spans="2:27" ht="16.5" customHeight="1">
      <c r="B34" s="182" t="s">
        <v>
259</v>
      </c>
      <c r="C34" s="394">
        <v>
0</v>
      </c>
      <c r="D34" s="393">
        <v>
0</v>
      </c>
      <c r="E34" s="394">
        <v>
0</v>
      </c>
      <c r="F34" s="394">
        <v>
0</v>
      </c>
      <c r="G34" s="393">
        <v>
6689983</v>
      </c>
      <c r="H34" s="397">
        <v>
0</v>
      </c>
      <c r="I34" s="402">
        <v>
0</v>
      </c>
      <c r="J34" s="397">
        <v>
0</v>
      </c>
      <c r="K34" s="397">
        <v>
0</v>
      </c>
      <c r="L34" s="400">
        <v>
0</v>
      </c>
      <c r="M34" s="397">
        <v>
0</v>
      </c>
      <c r="N34" s="397">
        <v>
0</v>
      </c>
      <c r="O34" s="397">
        <f t="shared" si="9"/>
        <v>
6689983</v>
      </c>
      <c r="P34" s="403">
        <v>
234199</v>
      </c>
      <c r="Q34" s="19" t="s">
        <v>
48</v>
      </c>
      <c r="R34" s="20"/>
      <c r="S34" s="172" t="s">
        <v>
26</v>
      </c>
      <c r="T34" s="173">
        <v>
142186</v>
      </c>
      <c r="Y34" s="8" t="b">
        <f t="shared" si="8"/>
        <v>
1</v>
      </c>
      <c r="Z34" s="176" t="s">
        <v>
26</v>
      </c>
      <c r="AA34" s="177">
        <v>
138933</v>
      </c>
    </row>
    <row r="35" spans="2:27" ht="16.5" customHeight="1">
      <c r="B35" s="183" t="s">
        <v>
27</v>
      </c>
      <c r="C35" s="395">
        <v>
0</v>
      </c>
      <c r="D35" s="405">
        <v>
0</v>
      </c>
      <c r="E35" s="395">
        <v>
0</v>
      </c>
      <c r="F35" s="395">
        <v>
0</v>
      </c>
      <c r="G35" s="405">
        <v>
0</v>
      </c>
      <c r="H35" s="406">
        <v>
0</v>
      </c>
      <c r="I35" s="399">
        <v>
2342426</v>
      </c>
      <c r="J35" s="406">
        <v>
0</v>
      </c>
      <c r="K35" s="406">
        <v>
0</v>
      </c>
      <c r="L35" s="407">
        <v>
0</v>
      </c>
      <c r="M35" s="406">
        <v>
0</v>
      </c>
      <c r="N35" s="406">
        <v>
0</v>
      </c>
      <c r="O35" s="406">
        <f t="shared" si="9"/>
        <v>
2342426</v>
      </c>
      <c r="P35" s="398">
        <v>
0</v>
      </c>
      <c r="Q35" s="21" t="s">
        <v>
260</v>
      </c>
      <c r="R35" s="20"/>
      <c r="S35" s="172" t="s">
        <v>
27</v>
      </c>
      <c r="T35" s="173">
        <v>
0</v>
      </c>
      <c r="Y35" s="8" t="b">
        <f t="shared" si="8"/>
        <v>
1</v>
      </c>
      <c r="Z35" s="176" t="s">
        <v>
27</v>
      </c>
      <c r="AA35" s="177">
        <v>
0</v>
      </c>
    </row>
    <row r="36" spans="2:27" ht="16.5" customHeight="1">
      <c r="B36" s="182" t="s">
        <v>
28</v>
      </c>
      <c r="C36" s="394">
        <v>
0</v>
      </c>
      <c r="D36" s="393">
        <v>
0</v>
      </c>
      <c r="E36" s="394">
        <v>
0</v>
      </c>
      <c r="F36" s="394">
        <v>
0</v>
      </c>
      <c r="G36" s="393">
        <v>
0</v>
      </c>
      <c r="H36" s="397">
        <v>
0</v>
      </c>
      <c r="I36" s="399">
        <v>
4055548</v>
      </c>
      <c r="J36" s="397">
        <v>
0</v>
      </c>
      <c r="K36" s="397">
        <v>
0</v>
      </c>
      <c r="L36" s="400">
        <v>
0</v>
      </c>
      <c r="M36" s="397">
        <v>
0</v>
      </c>
      <c r="N36" s="397">
        <v>
0</v>
      </c>
      <c r="O36" s="397">
        <f t="shared" si="9"/>
        <v>
4055548</v>
      </c>
      <c r="P36" s="401">
        <v>
42417</v>
      </c>
      <c r="Q36" s="19" t="s">
        <v>
247</v>
      </c>
      <c r="R36" s="20"/>
      <c r="S36" s="172" t="s">
        <v>
28</v>
      </c>
      <c r="T36" s="173">
        <v>
63793</v>
      </c>
      <c r="Y36" s="8" t="b">
        <f t="shared" si="8"/>
        <v>
1</v>
      </c>
      <c r="Z36" s="176" t="s">
        <v>
28</v>
      </c>
      <c r="AA36" s="177">
        <v>
57959</v>
      </c>
    </row>
    <row r="37" spans="2:27" ht="16.5" customHeight="1">
      <c r="B37" s="182" t="s">
        <v>
29</v>
      </c>
      <c r="C37" s="394">
        <v>
0</v>
      </c>
      <c r="D37" s="393">
        <v>
0</v>
      </c>
      <c r="E37" s="394">
        <v>
0</v>
      </c>
      <c r="F37" s="394">
        <v>
0</v>
      </c>
      <c r="G37" s="393">
        <v>
0</v>
      </c>
      <c r="H37" s="397">
        <v>
40654</v>
      </c>
      <c r="I37" s="399">
        <v>
1621311</v>
      </c>
      <c r="J37" s="397">
        <v>
0</v>
      </c>
      <c r="K37" s="397">
        <v>
0</v>
      </c>
      <c r="L37" s="400">
        <v>
0</v>
      </c>
      <c r="M37" s="397">
        <v>
0</v>
      </c>
      <c r="N37" s="397">
        <v>
0</v>
      </c>
      <c r="O37" s="397">
        <f t="shared" si="9"/>
        <v>
1661965</v>
      </c>
      <c r="P37" s="401">
        <v>
253</v>
      </c>
      <c r="Q37" s="19" t="s">
        <v>
261</v>
      </c>
      <c r="R37" s="20"/>
      <c r="S37" s="172" t="s">
        <v>
29</v>
      </c>
      <c r="T37" s="173">
        <v>
7816</v>
      </c>
      <c r="Y37" s="8" t="b">
        <f t="shared" si="8"/>
        <v>
1</v>
      </c>
      <c r="Z37" s="176" t="s">
        <v>
29</v>
      </c>
      <c r="AA37" s="177">
        <v>
6272</v>
      </c>
    </row>
    <row r="38" spans="2:27" ht="16.5" customHeight="1">
      <c r="B38" s="184" t="s">
        <v>
30</v>
      </c>
      <c r="C38" s="410">
        <v>
0</v>
      </c>
      <c r="D38" s="409">
        <v>
0</v>
      </c>
      <c r="E38" s="410">
        <v>
0</v>
      </c>
      <c r="F38" s="410">
        <v>
31536</v>
      </c>
      <c r="G38" s="409">
        <v>
0</v>
      </c>
      <c r="H38" s="411">
        <v>
0</v>
      </c>
      <c r="I38" s="413">
        <v>
3659799</v>
      </c>
      <c r="J38" s="411">
        <v>
0</v>
      </c>
      <c r="K38" s="411">
        <v>
0</v>
      </c>
      <c r="L38" s="412">
        <v>
0</v>
      </c>
      <c r="M38" s="411">
        <v>
0</v>
      </c>
      <c r="N38" s="411">
        <v>
3334</v>
      </c>
      <c r="O38" s="411">
        <f t="shared" si="9"/>
        <v>
3694669</v>
      </c>
      <c r="P38" s="403">
        <v>
49409</v>
      </c>
      <c r="Q38" s="22" t="s">
        <v>
262</v>
      </c>
      <c r="R38" s="20"/>
      <c r="S38" s="172" t="s">
        <v>
30</v>
      </c>
      <c r="T38" s="173">
        <v>
111353</v>
      </c>
      <c r="Y38" s="8" t="b">
        <f t="shared" si="8"/>
        <v>
1</v>
      </c>
      <c r="Z38" s="176" t="s">
        <v>
30</v>
      </c>
      <c r="AA38" s="177">
        <v>
92878</v>
      </c>
    </row>
    <row r="39" spans="2:27" ht="16.5" customHeight="1">
      <c r="B39" s="182" t="s">
        <v>
31</v>
      </c>
      <c r="C39" s="394">
        <v>
1793639</v>
      </c>
      <c r="D39" s="393">
        <v>
0</v>
      </c>
      <c r="E39" s="394">
        <v>
0</v>
      </c>
      <c r="F39" s="394">
        <v>
0</v>
      </c>
      <c r="G39" s="393">
        <v>
0</v>
      </c>
      <c r="H39" s="397">
        <v>
0</v>
      </c>
      <c r="I39" s="414">
        <v>
0</v>
      </c>
      <c r="J39" s="397">
        <v>
0</v>
      </c>
      <c r="K39" s="397">
        <v>
0</v>
      </c>
      <c r="L39" s="400">
        <v>
0</v>
      </c>
      <c r="M39" s="397">
        <v>
0</v>
      </c>
      <c r="N39" s="397">
        <v>
0</v>
      </c>
      <c r="O39" s="397">
        <f t="shared" si="9"/>
        <v>
1793639</v>
      </c>
      <c r="P39" s="398">
        <v>
1640070</v>
      </c>
      <c r="Q39" s="19" t="s">
        <v>
263</v>
      </c>
      <c r="R39" s="20"/>
      <c r="S39" s="172" t="s">
        <v>
31</v>
      </c>
      <c r="T39" s="173">
        <v>
1444083</v>
      </c>
      <c r="Y39" s="8" t="b">
        <f t="shared" si="8"/>
        <v>
1</v>
      </c>
      <c r="Z39" s="176" t="s">
        <v>
482</v>
      </c>
      <c r="AA39" s="177">
        <v>
1475476</v>
      </c>
    </row>
    <row r="40" spans="2:27" ht="16.5" customHeight="1">
      <c r="B40" s="182" t="s">
        <v>
32</v>
      </c>
      <c r="C40" s="394">
        <v>
0</v>
      </c>
      <c r="D40" s="393">
        <v>
0</v>
      </c>
      <c r="E40" s="394">
        <v>
0</v>
      </c>
      <c r="F40" s="394">
        <v>
0</v>
      </c>
      <c r="G40" s="393">
        <v>
0</v>
      </c>
      <c r="H40" s="397">
        <v>
100975</v>
      </c>
      <c r="I40" s="414">
        <v>
60934</v>
      </c>
      <c r="J40" s="397">
        <v>
0</v>
      </c>
      <c r="K40" s="397">
        <v>
0</v>
      </c>
      <c r="L40" s="400">
        <v>
0</v>
      </c>
      <c r="M40" s="397">
        <v>
0</v>
      </c>
      <c r="N40" s="397">
        <v>
0</v>
      </c>
      <c r="O40" s="397">
        <f t="shared" si="9"/>
        <v>
161909</v>
      </c>
      <c r="P40" s="401">
        <v>
0</v>
      </c>
      <c r="Q40" s="19" t="s">
        <v>
264</v>
      </c>
      <c r="R40" s="20"/>
      <c r="S40" s="172" t="s">
        <v>
32</v>
      </c>
      <c r="T40" s="173">
        <v>
0</v>
      </c>
      <c r="Y40" s="8" t="b">
        <f t="shared" si="8"/>
        <v>
1</v>
      </c>
      <c r="Z40" s="176" t="s">
        <v>
32</v>
      </c>
      <c r="AA40" s="177">
        <v>
0</v>
      </c>
    </row>
    <row r="41" spans="2:27" ht="16.5" customHeight="1">
      <c r="B41" s="182" t="s">
        <v>
33</v>
      </c>
      <c r="C41" s="394">
        <v>
0</v>
      </c>
      <c r="D41" s="393">
        <v>
0</v>
      </c>
      <c r="E41" s="394">
        <v>
0</v>
      </c>
      <c r="F41" s="394">
        <v>
0</v>
      </c>
      <c r="G41" s="393">
        <v>
0</v>
      </c>
      <c r="H41" s="397">
        <v>
180630</v>
      </c>
      <c r="I41" s="414">
        <v>
718913</v>
      </c>
      <c r="J41" s="397">
        <v>
0</v>
      </c>
      <c r="K41" s="397">
        <v>
0</v>
      </c>
      <c r="L41" s="400">
        <v>
0</v>
      </c>
      <c r="M41" s="397">
        <v>
0</v>
      </c>
      <c r="N41" s="397">
        <v>
0</v>
      </c>
      <c r="O41" s="397">
        <f t="shared" si="9"/>
        <v>
899543</v>
      </c>
      <c r="P41" s="401">
        <v>
0</v>
      </c>
      <c r="Q41" s="19" t="s">
        <v>
265</v>
      </c>
      <c r="R41" s="20"/>
      <c r="S41" s="172" t="s">
        <v>
33</v>
      </c>
      <c r="T41" s="173">
        <v>
0</v>
      </c>
      <c r="Y41" s="8" t="b">
        <f t="shared" si="8"/>
        <v>
1</v>
      </c>
      <c r="Z41" s="176" t="s">
        <v>
33</v>
      </c>
      <c r="AA41" s="177">
        <v>
0</v>
      </c>
    </row>
    <row r="42" spans="2:27" ht="16.5" customHeight="1">
      <c r="B42" s="182" t="s">
        <v>
34</v>
      </c>
      <c r="C42" s="394">
        <v>
0</v>
      </c>
      <c r="D42" s="393">
        <v>
0</v>
      </c>
      <c r="E42" s="394">
        <v>
0</v>
      </c>
      <c r="F42" s="394">
        <v>
0</v>
      </c>
      <c r="G42" s="393">
        <v>
0</v>
      </c>
      <c r="H42" s="397">
        <v>
39223</v>
      </c>
      <c r="I42" s="414">
        <v>
138626</v>
      </c>
      <c r="J42" s="397">
        <v>
0</v>
      </c>
      <c r="K42" s="397">
        <v>
0</v>
      </c>
      <c r="L42" s="400">
        <v>
0</v>
      </c>
      <c r="M42" s="397">
        <v>
0</v>
      </c>
      <c r="N42" s="397">
        <v>
0</v>
      </c>
      <c r="O42" s="397">
        <f t="shared" si="9"/>
        <v>
177849</v>
      </c>
      <c r="P42" s="401">
        <v>
3974</v>
      </c>
      <c r="Q42" s="19" t="s">
        <v>
266</v>
      </c>
      <c r="R42" s="20"/>
      <c r="S42" s="172" t="s">
        <v>
34</v>
      </c>
      <c r="T42" s="173">
        <v>
15789</v>
      </c>
      <c r="Y42" s="8" t="b">
        <f t="shared" si="8"/>
        <v>
1</v>
      </c>
      <c r="Z42" s="176" t="s">
        <v>
34</v>
      </c>
      <c r="AA42" s="177">
        <v>
13564</v>
      </c>
    </row>
    <row r="43" spans="2:27" ht="16.5" customHeight="1">
      <c r="B43" s="182" t="s">
        <v>
35</v>
      </c>
      <c r="C43" s="394">
        <v>
0</v>
      </c>
      <c r="D43" s="393">
        <v>
0</v>
      </c>
      <c r="E43" s="394">
        <v>
0</v>
      </c>
      <c r="F43" s="394">
        <v>
0</v>
      </c>
      <c r="G43" s="393">
        <v>
0</v>
      </c>
      <c r="H43" s="397">
        <v>
343579</v>
      </c>
      <c r="I43" s="414">
        <v>
0</v>
      </c>
      <c r="J43" s="397">
        <v>
0</v>
      </c>
      <c r="K43" s="397">
        <v>
0</v>
      </c>
      <c r="L43" s="400">
        <v>
0</v>
      </c>
      <c r="M43" s="397">
        <v>
0</v>
      </c>
      <c r="N43" s="397">
        <v>
0</v>
      </c>
      <c r="O43" s="397">
        <f t="shared" si="9"/>
        <v>
343579</v>
      </c>
      <c r="P43" s="401">
        <v>
26206</v>
      </c>
      <c r="Q43" s="19" t="s">
        <v>
239</v>
      </c>
      <c r="R43" s="20"/>
      <c r="S43" s="172" t="s">
        <v>
35</v>
      </c>
      <c r="T43" s="173">
        <v>
64580</v>
      </c>
      <c r="Y43" s="8" t="b">
        <f t="shared" si="8"/>
        <v>
1</v>
      </c>
      <c r="Z43" s="176" t="s">
        <v>
35</v>
      </c>
      <c r="AA43" s="177">
        <v>
57099</v>
      </c>
    </row>
    <row r="44" spans="2:27" ht="16.5" customHeight="1">
      <c r="B44" s="182" t="s">
        <v>
36</v>
      </c>
      <c r="C44" s="394">
        <v>
0</v>
      </c>
      <c r="D44" s="393">
        <v>
0</v>
      </c>
      <c r="E44" s="394">
        <v>
0</v>
      </c>
      <c r="F44" s="394">
        <v>
0</v>
      </c>
      <c r="G44" s="393">
        <v>
0</v>
      </c>
      <c r="H44" s="397">
        <v>
25422</v>
      </c>
      <c r="I44" s="414">
        <v>
0</v>
      </c>
      <c r="J44" s="397">
        <v>
0</v>
      </c>
      <c r="K44" s="397">
        <v>
3132</v>
      </c>
      <c r="L44" s="400">
        <v>
0</v>
      </c>
      <c r="M44" s="397">
        <v>
0</v>
      </c>
      <c r="N44" s="397">
        <v>
0</v>
      </c>
      <c r="O44" s="397">
        <f t="shared" si="9"/>
        <v>
28554</v>
      </c>
      <c r="P44" s="401">
        <v>
28554</v>
      </c>
      <c r="Q44" s="19" t="s">
        <v>
267</v>
      </c>
      <c r="R44" s="20"/>
      <c r="S44" s="172" t="s">
        <v>
36</v>
      </c>
      <c r="T44" s="173">
        <v>
55965</v>
      </c>
      <c r="Y44" s="8" t="b">
        <f t="shared" si="8"/>
        <v>
1</v>
      </c>
      <c r="Z44" s="176" t="s">
        <v>
36</v>
      </c>
      <c r="AA44" s="177">
        <v>
50752</v>
      </c>
    </row>
    <row r="45" spans="2:27" ht="16.5" customHeight="1">
      <c r="B45" s="182" t="s">
        <v>
37</v>
      </c>
      <c r="C45" s="394">
        <v>
2233764</v>
      </c>
      <c r="D45" s="393">
        <v>
0</v>
      </c>
      <c r="E45" s="394">
        <v>
11209</v>
      </c>
      <c r="F45" s="394">
        <v>
1220710</v>
      </c>
      <c r="G45" s="393">
        <v>
0</v>
      </c>
      <c r="H45" s="397">
        <v>
0</v>
      </c>
      <c r="I45" s="414">
        <v>
111525</v>
      </c>
      <c r="J45" s="397">
        <v>
0</v>
      </c>
      <c r="K45" s="397">
        <v>
0</v>
      </c>
      <c r="L45" s="400">
        <v>
0</v>
      </c>
      <c r="M45" s="397">
        <v>
0</v>
      </c>
      <c r="N45" s="397">
        <v>
0</v>
      </c>
      <c r="O45" s="397">
        <f t="shared" si="9"/>
        <v>
3577208</v>
      </c>
      <c r="P45" s="401">
        <v>
1766489</v>
      </c>
      <c r="Q45" s="19" t="s">
        <v>
236</v>
      </c>
      <c r="R45" s="20"/>
      <c r="S45" s="172" t="s">
        <v>
37</v>
      </c>
      <c r="T45" s="173">
        <v>
1795649</v>
      </c>
      <c r="Y45" s="8" t="b">
        <f t="shared" si="8"/>
        <v>
1</v>
      </c>
      <c r="Z45" s="176" t="s">
        <v>
37</v>
      </c>
      <c r="AA45" s="177">
        <v>
1844615</v>
      </c>
    </row>
    <row r="46" spans="2:27" ht="16.5" customHeight="1">
      <c r="B46" s="182" t="s">
        <v>
43</v>
      </c>
      <c r="C46" s="394">
        <v>
0</v>
      </c>
      <c r="D46" s="393">
        <v>
0</v>
      </c>
      <c r="E46" s="394">
        <v>
0</v>
      </c>
      <c r="F46" s="394">
        <v>
0</v>
      </c>
      <c r="G46" s="393">
        <v>
0</v>
      </c>
      <c r="H46" s="397">
        <v>
123756</v>
      </c>
      <c r="I46" s="414">
        <v>
0</v>
      </c>
      <c r="J46" s="397">
        <v>
0</v>
      </c>
      <c r="K46" s="397">
        <v>
0</v>
      </c>
      <c r="L46" s="400">
        <v>
0</v>
      </c>
      <c r="M46" s="397">
        <v>
0</v>
      </c>
      <c r="N46" s="397">
        <v>
0</v>
      </c>
      <c r="O46" s="397">
        <f t="shared" si="9"/>
        <v>
123756</v>
      </c>
      <c r="P46" s="401">
        <v>
0</v>
      </c>
      <c r="Q46" s="19" t="s">
        <v>
240</v>
      </c>
      <c r="R46" s="20"/>
      <c r="S46" s="172" t="s">
        <v>
38</v>
      </c>
      <c r="T46" s="173">
        <v>
0</v>
      </c>
      <c r="Y46" s="8" t="b">
        <f t="shared" si="8"/>
        <v>
1</v>
      </c>
      <c r="Z46" s="176" t="s">
        <v>
483</v>
      </c>
      <c r="AA46" s="177">
        <v>
0</v>
      </c>
    </row>
    <row r="47" spans="2:27" ht="16.5" customHeight="1">
      <c r="B47" s="182" t="s">
        <v>
39</v>
      </c>
      <c r="C47" s="394">
        <v>
0</v>
      </c>
      <c r="D47" s="393">
        <v>
0</v>
      </c>
      <c r="E47" s="394">
        <v>
0</v>
      </c>
      <c r="F47" s="394">
        <v>
0</v>
      </c>
      <c r="G47" s="393">
        <v>
0</v>
      </c>
      <c r="H47" s="397">
        <v>
1378667</v>
      </c>
      <c r="I47" s="414">
        <v>
46760</v>
      </c>
      <c r="J47" s="397">
        <v>
0</v>
      </c>
      <c r="K47" s="397">
        <v>
0</v>
      </c>
      <c r="L47" s="400">
        <v>
0</v>
      </c>
      <c r="M47" s="411">
        <v>
0</v>
      </c>
      <c r="N47" s="397">
        <v>
0</v>
      </c>
      <c r="O47" s="397">
        <f t="shared" si="9"/>
        <v>
1425427</v>
      </c>
      <c r="P47" s="403">
        <v>
0</v>
      </c>
      <c r="Q47" s="19" t="s">
        <v>
268</v>
      </c>
      <c r="R47" s="20"/>
      <c r="S47" s="172" t="s">
        <v>
39</v>
      </c>
      <c r="T47" s="173">
        <v>
0</v>
      </c>
      <c r="Y47" s="8" t="b">
        <f t="shared" si="8"/>
        <v>
1</v>
      </c>
      <c r="Z47" s="176" t="s">
        <v>
39</v>
      </c>
      <c r="AA47" s="177">
        <v>
0</v>
      </c>
    </row>
    <row r="48" spans="2:27" ht="16.5" customHeight="1">
      <c r="B48" s="23" t="s">
        <v>
374</v>
      </c>
      <c r="C48" s="395">
        <v>
0</v>
      </c>
      <c r="D48" s="405">
        <v>
58653</v>
      </c>
      <c r="E48" s="395">
        <v>
0</v>
      </c>
      <c r="F48" s="395">
        <v>
0</v>
      </c>
      <c r="G48" s="405">
        <v>
0</v>
      </c>
      <c r="H48" s="406">
        <v>
0</v>
      </c>
      <c r="I48" s="415">
        <v>
0</v>
      </c>
      <c r="J48" s="406">
        <v>
0</v>
      </c>
      <c r="K48" s="406">
        <v>
0</v>
      </c>
      <c r="L48" s="407">
        <v>
0</v>
      </c>
      <c r="M48" s="406">
        <v>
0</v>
      </c>
      <c r="N48" s="406">
        <v>
0</v>
      </c>
      <c r="O48" s="406">
        <f t="shared" si="9"/>
        <v>
58653</v>
      </c>
      <c r="P48" s="398">
        <v>
0</v>
      </c>
      <c r="Q48" s="21" t="s">
        <v>
240</v>
      </c>
      <c r="R48" s="20"/>
      <c r="S48" s="172" t="s">
        <v>
375</v>
      </c>
      <c r="T48" s="173">
        <v>
0</v>
      </c>
      <c r="Y48" s="8" t="b">
        <f t="shared" si="8"/>
        <v>
0</v>
      </c>
    </row>
    <row r="49" spans="2:27" ht="16.5" customHeight="1">
      <c r="B49" s="18" t="s">
        <v>
356</v>
      </c>
      <c r="C49" s="394">
        <v>
0</v>
      </c>
      <c r="D49" s="393">
        <v>
0</v>
      </c>
      <c r="E49" s="394">
        <v>
0</v>
      </c>
      <c r="F49" s="394">
        <v>
8497518</v>
      </c>
      <c r="G49" s="393">
        <v>
0</v>
      </c>
      <c r="H49" s="397">
        <v>
0</v>
      </c>
      <c r="I49" s="414">
        <v>
0</v>
      </c>
      <c r="J49" s="397">
        <v>
0</v>
      </c>
      <c r="K49" s="397">
        <v>
0</v>
      </c>
      <c r="L49" s="400">
        <v>
0</v>
      </c>
      <c r="M49" s="397">
        <v>
0</v>
      </c>
      <c r="N49" s="397">
        <v>
0</v>
      </c>
      <c r="O49" s="397">
        <f t="shared" si="9"/>
        <v>
8497518</v>
      </c>
      <c r="P49" s="401">
        <v>
0</v>
      </c>
      <c r="Q49" s="19" t="s">
        <v>
269</v>
      </c>
      <c r="R49" s="20"/>
      <c r="S49" s="172" t="s">
        <v>
376</v>
      </c>
      <c r="T49" s="173">
        <v>
0</v>
      </c>
      <c r="Y49" s="8" t="b">
        <f t="shared" si="8"/>
        <v>
0</v>
      </c>
    </row>
    <row r="50" spans="2:27" ht="16.5" customHeight="1">
      <c r="B50" s="18" t="s">
        <v>
377</v>
      </c>
      <c r="C50" s="394">
        <v>
0</v>
      </c>
      <c r="D50" s="393">
        <v>
0</v>
      </c>
      <c r="E50" s="394">
        <v>
0</v>
      </c>
      <c r="F50" s="394">
        <v>
8005089</v>
      </c>
      <c r="G50" s="393">
        <v>
0</v>
      </c>
      <c r="H50" s="397">
        <v>
0</v>
      </c>
      <c r="I50" s="414">
        <v>
0</v>
      </c>
      <c r="J50" s="397">
        <v>
0</v>
      </c>
      <c r="K50" s="397">
        <v>
0</v>
      </c>
      <c r="L50" s="400">
        <v>
0</v>
      </c>
      <c r="M50" s="397">
        <v>
0</v>
      </c>
      <c r="N50" s="397">
        <v>
0</v>
      </c>
      <c r="O50" s="397">
        <f t="shared" si="9"/>
        <v>
8005089</v>
      </c>
      <c r="P50" s="401">
        <v>
0</v>
      </c>
      <c r="Q50" s="19" t="s">
        <v>
270</v>
      </c>
      <c r="R50" s="20"/>
      <c r="S50" s="172" t="s">
        <v>
378</v>
      </c>
      <c r="T50" s="173">
        <v>
37996</v>
      </c>
      <c r="Y50" s="8" t="b">
        <f t="shared" si="8"/>
        <v>
1</v>
      </c>
      <c r="Z50" s="178" t="s">
        <v>
378</v>
      </c>
      <c r="AA50" s="177">
        <v>
28914</v>
      </c>
    </row>
    <row r="51" spans="2:27" ht="16.5" customHeight="1" thickBot="1">
      <c r="B51" s="24" t="s">
        <v>
526</v>
      </c>
      <c r="C51" s="416">
        <v>
0</v>
      </c>
      <c r="D51" s="417">
        <v>
0</v>
      </c>
      <c r="E51" s="416">
        <v>
0</v>
      </c>
      <c r="F51" s="416">
        <v>
8596240</v>
      </c>
      <c r="G51" s="418">
        <v>
0</v>
      </c>
      <c r="H51" s="419">
        <v>
0</v>
      </c>
      <c r="I51" s="420">
        <v>
0</v>
      </c>
      <c r="J51" s="419">
        <v>
0</v>
      </c>
      <c r="K51" s="419">
        <v>
0</v>
      </c>
      <c r="L51" s="421">
        <v>
0</v>
      </c>
      <c r="M51" s="419">
        <v>
0</v>
      </c>
      <c r="N51" s="419">
        <v>
0</v>
      </c>
      <c r="O51" s="419">
        <f t="shared" si="9"/>
        <v>
8596240</v>
      </c>
      <c r="P51" s="422">
        <v>
0</v>
      </c>
      <c r="Q51" s="25" t="s">
        <v>
251</v>
      </c>
      <c r="R51" s="20"/>
      <c r="S51" s="172" t="s">
        <v>
357</v>
      </c>
      <c r="T51" s="173">
        <v>
0</v>
      </c>
    </row>
    <row r="52" spans="2:27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26"/>
      <c r="R52" s="20"/>
    </row>
    <row r="53" spans="2:27">
      <c r="B53" s="9"/>
      <c r="C53" s="9"/>
      <c r="D53" s="27"/>
      <c r="E53" s="27"/>
      <c r="F53" s="27"/>
      <c r="G53" s="27"/>
      <c r="H53" s="27"/>
      <c r="I53" s="9"/>
      <c r="J53" s="9"/>
      <c r="K53" s="9"/>
      <c r="L53" s="9"/>
      <c r="M53" s="9"/>
      <c r="N53" s="9"/>
      <c r="O53" s="9"/>
      <c r="P53" s="9"/>
      <c r="Q53" s="26"/>
      <c r="R53" s="20"/>
    </row>
    <row r="54" spans="2:27">
      <c r="B54" s="9"/>
      <c r="C54" s="9"/>
      <c r="D54" s="27"/>
      <c r="E54" s="27"/>
      <c r="F54" s="27"/>
      <c r="G54" s="27"/>
      <c r="H54" s="27"/>
      <c r="I54" s="9"/>
      <c r="J54" s="9"/>
      <c r="K54" s="9"/>
      <c r="L54" s="9"/>
      <c r="M54" s="9"/>
      <c r="N54" s="9"/>
      <c r="O54" s="9"/>
      <c r="P54" s="9"/>
      <c r="Q54" s="26"/>
      <c r="R54" s="20"/>
      <c r="S54" s="9"/>
      <c r="T54" s="9"/>
    </row>
    <row r="55" spans="2:27">
      <c r="B55" s="9"/>
      <c r="C55" s="9"/>
      <c r="D55" s="27"/>
      <c r="E55" s="27"/>
      <c r="F55" s="27"/>
      <c r="G55" s="27"/>
      <c r="H55" s="27"/>
      <c r="I55" s="9"/>
      <c r="J55" s="9"/>
      <c r="K55" s="9"/>
      <c r="L55" s="9"/>
      <c r="M55" s="9"/>
      <c r="N55" s="9"/>
      <c r="O55" s="9"/>
      <c r="P55" s="9"/>
      <c r="Q55" s="26"/>
      <c r="R55" s="9"/>
      <c r="S55" s="9"/>
      <c r="T55" s="9"/>
    </row>
    <row r="56" spans="2:27">
      <c r="B56" s="9"/>
      <c r="C56" s="27"/>
      <c r="D56" s="27"/>
      <c r="E56" s="27"/>
      <c r="F56" s="27"/>
      <c r="G56" s="27"/>
      <c r="H56" s="27"/>
      <c r="I56" s="9"/>
      <c r="J56" s="9"/>
      <c r="K56" s="9"/>
      <c r="L56" s="9"/>
      <c r="M56" s="9"/>
      <c r="N56" s="9"/>
      <c r="O56" s="9"/>
      <c r="P56" s="9"/>
      <c r="Q56" s="26"/>
      <c r="R56" s="9"/>
      <c r="S56" s="9"/>
      <c r="T56" s="9"/>
    </row>
    <row r="57" spans="2:27">
      <c r="B57" s="9"/>
      <c r="C57" s="27"/>
      <c r="D57" s="27"/>
      <c r="E57" s="27"/>
      <c r="F57" s="27"/>
      <c r="G57" s="27"/>
      <c r="H57" s="27"/>
      <c r="I57" s="9"/>
      <c r="J57" s="9"/>
      <c r="K57" s="9"/>
      <c r="L57" s="9"/>
      <c r="M57" s="9"/>
      <c r="N57" s="9"/>
      <c r="O57" s="9"/>
      <c r="P57" s="9"/>
      <c r="Q57" s="26"/>
      <c r="R57" s="9"/>
      <c r="S57" s="9"/>
      <c r="T57" s="9"/>
    </row>
    <row r="58" spans="2:27">
      <c r="B58" s="9"/>
      <c r="C58" s="27"/>
      <c r="D58" s="27"/>
      <c r="E58" s="27"/>
      <c r="F58" s="27"/>
      <c r="G58" s="27"/>
      <c r="H58" s="27"/>
      <c r="I58" s="9"/>
      <c r="J58" s="9"/>
      <c r="K58" s="9"/>
      <c r="L58" s="9"/>
      <c r="M58" s="9"/>
      <c r="N58" s="9"/>
      <c r="O58" s="9"/>
      <c r="P58" s="9"/>
      <c r="Q58" s="26"/>
      <c r="R58" s="9"/>
      <c r="S58" s="9"/>
      <c r="T58" s="9"/>
    </row>
    <row r="59" spans="2:27">
      <c r="B59" s="9"/>
      <c r="C59" s="27"/>
      <c r="D59" s="27"/>
      <c r="E59" s="27"/>
      <c r="F59" s="27"/>
      <c r="G59" s="27"/>
      <c r="H59" s="27"/>
      <c r="I59" s="9"/>
      <c r="J59" s="9"/>
      <c r="K59" s="9"/>
      <c r="L59" s="9"/>
      <c r="M59" s="9"/>
      <c r="N59" s="9"/>
      <c r="O59" s="9"/>
      <c r="P59" s="9"/>
      <c r="Q59" s="26"/>
      <c r="R59" s="9"/>
      <c r="S59" s="9"/>
      <c r="T59" s="9"/>
    </row>
    <row r="60" spans="2:27">
      <c r="B60" s="9"/>
      <c r="C60" s="27"/>
      <c r="D60" s="27"/>
      <c r="E60" s="27"/>
      <c r="F60" s="27"/>
      <c r="G60" s="27"/>
      <c r="H60" s="27"/>
      <c r="I60" s="9"/>
      <c r="J60" s="9"/>
      <c r="K60" s="9"/>
      <c r="L60" s="9"/>
      <c r="M60" s="9"/>
      <c r="N60" s="9"/>
      <c r="O60" s="9"/>
      <c r="P60" s="9"/>
      <c r="Q60" s="26"/>
      <c r="R60" s="9"/>
      <c r="S60" s="9"/>
      <c r="T60" s="9"/>
    </row>
    <row r="61" spans="2:27">
      <c r="B61" s="9"/>
      <c r="C61" s="27"/>
      <c r="D61" s="27"/>
      <c r="E61" s="27"/>
      <c r="F61" s="27"/>
      <c r="G61" s="27"/>
      <c r="H61" s="27"/>
      <c r="I61" s="9"/>
      <c r="J61" s="9"/>
      <c r="K61" s="9"/>
      <c r="L61" s="9"/>
      <c r="M61" s="9"/>
      <c r="N61" s="9"/>
      <c r="O61" s="9"/>
      <c r="P61" s="9"/>
      <c r="Q61" s="26"/>
      <c r="R61" s="9"/>
      <c r="S61" s="9"/>
      <c r="T61" s="9"/>
    </row>
    <row r="62" spans="2:27">
      <c r="B62" s="9"/>
      <c r="C62" s="27"/>
      <c r="D62" s="27"/>
      <c r="E62" s="27"/>
      <c r="F62" s="27"/>
      <c r="G62" s="27"/>
      <c r="H62" s="27"/>
      <c r="I62" s="9"/>
      <c r="J62" s="9"/>
      <c r="K62" s="9"/>
      <c r="L62" s="9"/>
      <c r="M62" s="9"/>
      <c r="N62" s="9"/>
      <c r="O62" s="9"/>
      <c r="P62" s="9"/>
      <c r="Q62" s="26"/>
      <c r="R62" s="9"/>
      <c r="S62" s="9"/>
      <c r="T62" s="9"/>
    </row>
    <row r="63" spans="2:27">
      <c r="B63" s="9"/>
      <c r="C63" s="9"/>
      <c r="D63" s="27"/>
      <c r="E63" s="27"/>
      <c r="F63" s="27"/>
      <c r="G63" s="27"/>
      <c r="H63" s="27"/>
      <c r="I63" s="9"/>
      <c r="J63" s="9"/>
      <c r="K63" s="9"/>
      <c r="L63" s="9"/>
      <c r="M63" s="9"/>
      <c r="N63" s="9"/>
      <c r="O63" s="9"/>
      <c r="P63" s="9"/>
      <c r="Q63" s="26"/>
      <c r="R63" s="9"/>
      <c r="S63" s="9"/>
      <c r="T63" s="9"/>
    </row>
    <row r="64" spans="2:27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26"/>
      <c r="R64" s="9"/>
      <c r="S64" s="9"/>
      <c r="T64" s="9"/>
    </row>
    <row r="65" spans="2:20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26"/>
      <c r="R65" s="9"/>
      <c r="S65" s="9"/>
      <c r="T65" s="9"/>
    </row>
    <row r="66" spans="2:20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26"/>
      <c r="R66" s="9"/>
      <c r="S66" s="9"/>
      <c r="T66" s="9"/>
    </row>
    <row r="67" spans="2:20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26"/>
      <c r="R67" s="9"/>
      <c r="S67" s="9"/>
      <c r="T67" s="9"/>
    </row>
    <row r="68" spans="2:20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26"/>
      <c r="R68" s="9"/>
      <c r="S68" s="9"/>
      <c r="T68" s="9"/>
    </row>
    <row r="69" spans="2:20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26"/>
      <c r="R69" s="9"/>
      <c r="S69" s="9"/>
      <c r="T69" s="9"/>
    </row>
    <row r="70" spans="2:20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26"/>
      <c r="R70" s="9"/>
      <c r="S70" s="9"/>
      <c r="T70" s="9"/>
    </row>
    <row r="71" spans="2:20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26"/>
      <c r="R71" s="9"/>
      <c r="S71" s="9"/>
      <c r="T71" s="9"/>
    </row>
    <row r="72" spans="2:20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26"/>
      <c r="R72" s="9"/>
      <c r="S72" s="9"/>
      <c r="T72" s="9"/>
    </row>
    <row r="73" spans="2:20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26"/>
      <c r="R73" s="9"/>
      <c r="S73" s="9"/>
      <c r="T73" s="9"/>
    </row>
    <row r="74" spans="2:20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26"/>
      <c r="R74" s="9"/>
      <c r="S74" s="9"/>
      <c r="T74" s="9"/>
    </row>
    <row r="75" spans="2:20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26"/>
      <c r="R75" s="9"/>
      <c r="S75" s="9"/>
      <c r="T75" s="9"/>
    </row>
    <row r="76" spans="2:20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26"/>
      <c r="R76" s="9"/>
      <c r="S76" s="9"/>
      <c r="T76" s="9"/>
    </row>
    <row r="77" spans="2:20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26"/>
      <c r="R77" s="9"/>
      <c r="S77" s="9"/>
      <c r="T77" s="9"/>
    </row>
    <row r="78" spans="2:20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26"/>
      <c r="R78" s="9"/>
      <c r="S78" s="9"/>
      <c r="T78" s="9"/>
    </row>
    <row r="79" spans="2:20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26"/>
      <c r="R79" s="9"/>
      <c r="S79" s="9"/>
      <c r="T79" s="9"/>
    </row>
    <row r="80" spans="2:20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26"/>
      <c r="R80" s="9"/>
      <c r="S80" s="9"/>
      <c r="T80" s="9"/>
    </row>
    <row r="81" spans="2:20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26"/>
      <c r="R81" s="9"/>
      <c r="S81" s="9"/>
      <c r="T81" s="9"/>
    </row>
    <row r="82" spans="2:20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26"/>
      <c r="R82" s="9"/>
      <c r="S82" s="9"/>
      <c r="T82" s="9"/>
    </row>
    <row r="83" spans="2:20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26"/>
      <c r="R83" s="9"/>
      <c r="S83" s="9"/>
      <c r="T83" s="9"/>
    </row>
    <row r="84" spans="2:20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26"/>
      <c r="R84" s="9"/>
      <c r="S84" s="9"/>
      <c r="T84" s="9"/>
    </row>
    <row r="85" spans="2:20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26"/>
      <c r="R85" s="9"/>
      <c r="S85" s="9"/>
      <c r="T85" s="9"/>
    </row>
    <row r="86" spans="2:20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26"/>
      <c r="R86" s="9"/>
      <c r="S86" s="9"/>
      <c r="T86" s="9"/>
    </row>
    <row r="87" spans="2:20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2:20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2:20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2:20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2:20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2:20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2:20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2:20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2:20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2:20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2:20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2:20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2:20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2:20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2:20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2:20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2:20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2:20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2:20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2:20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2:20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2:20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2:20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2:20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2:20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2:20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2:20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2:20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2:20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2:20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2:20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2:20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2:20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2:20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2:20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2:20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2:20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2:20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2:20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2:20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2:20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2:20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2:20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2:20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2:20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2:20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2:20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2:20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2:20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2:20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2:20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2:20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2:20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2:20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2:20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2:20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2:20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2:20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2:20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2:20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2:20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2:20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2:20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2:20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2:20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2:20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2:20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2:20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2:20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2:20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2:20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2:20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2:20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2:20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2:20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2:20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2:20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2:20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2:20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2:20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2:20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2:20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2:20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2:20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2:20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2:20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2:20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2:20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2:20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2:20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2:20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2:20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2:20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2:20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2:20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2:20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2:20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2:20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2:20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2:20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2:20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2:20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2:20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2:20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2:20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2:20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2:20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2:20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2:20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2:20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2:20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2:20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2:20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2:20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2:20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2:20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2:20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2:20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2:20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2:20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2:20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2:20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2:20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2:20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2:20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2:20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2:20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2:20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2:20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2:20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2:20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2:20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2:20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2:20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2:20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2:20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2:20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2:20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2:20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</sheetData>
  <sheetProtection selectLockedCells="1"/>
  <customSheetViews>
    <customSheetView guid="{4D234F52-6052-44E7-8723-FA87F43FBFCB}" scale="85" showPageBreaks="1" printArea="1" view="pageBreakPreview">
      <pane xSplit="2" ySplit="4" topLeftCell="E5" activePane="bottomRight" state="frozen"/>
      <selection pane="bottomRight" activeCell="K15" sqref="K15"/>
      <colBreaks count="1" manualBreakCount="1">
        <brk id="8" max="51" man="1"/>
      </colBreaks>
      <pageMargins left="1.0629921259842521" right="0.78740157480314965" top="0.94488188976377963" bottom="0.98425196850393704" header="0.51181102362204722" footer="0.51181102362204722"/>
      <printOptions horizontalCentered="1"/>
      <headerFooter alignWithMargins="0"/>
    </customSheetView>
    <customSheetView guid="{0B6141FA-2B47-4C7C-8EFC-5DC2FB9D0975}" scale="85" printArea="1">
      <pane xSplit="2" ySplit="4" topLeftCell="E5" activePane="bottomRight" state="frozen"/>
      <selection pane="bottomRight" activeCell="K15" sqref="K15"/>
      <colBreaks count="1" manualBreakCount="1">
        <brk id="8" max="51" man="1"/>
      </colBreaks>
      <pageMargins left="1.0629921259842521" right="0.78740157480314965" top="0.94488188976377963" bottom="0.98425196850393704" header="0.51181102362204722" footer="0.51181102362204722"/>
      <printOptions horizontalCentered="1"/>
      <headerFooter alignWithMargins="0"/>
    </customSheetView>
  </customSheetViews>
  <mergeCells count="6">
    <mergeCell ref="P2:Q2"/>
    <mergeCell ref="C3:F3"/>
    <mergeCell ref="H3:N3"/>
    <mergeCell ref="O3:O4"/>
    <mergeCell ref="P3:P4"/>
    <mergeCell ref="Q3:Q4"/>
  </mergeCells>
  <phoneticPr fontId="3"/>
  <printOptions horizontalCentered="1"/>
  <pageMargins left="1.0629921259842521" right="0.78740157480314965" top="0.94488188976377963" bottom="0.98425196850393704" header="0.51181102362204722" footer="0.51181102362204722"/>
  <headerFooter alignWithMargins="0"/>
  <colBreaks count="1" manualBreakCount="1">
    <brk id="8" max="51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●(5)ｱ</vt:lpstr>
      <vt:lpstr>●(5)ｲ</vt:lpstr>
      <vt:lpstr>●(5)ｳ</vt:lpstr>
      <vt:lpstr>●(5)ｴ</vt:lpstr>
      <vt:lpstr>(5)ｵa</vt:lpstr>
      <vt:lpstr>(5)ｵb</vt:lpstr>
      <vt:lpstr>'(5)ｵa'!Print_Area</vt:lpstr>
      <vt:lpstr>'(5)ｵb'!Print_Area</vt:lpstr>
      <vt:lpstr>'●(5)ｱ'!Print_Area</vt:lpstr>
      <vt:lpstr>'●(5)ｲ'!Print_Area</vt:lpstr>
      <vt:lpstr>'●(5)ｳ'!Print_Area</vt:lpstr>
      <vt:lpstr>'●(5)ｴ'!Print_Area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2021-11-09T06:22:21Z</cp:lastPrinted>
  <dcterms:created xsi:type="dcterms:W3CDTF">2006-09-16T00:00:00Z</dcterms:created>
  <dcterms:modified xsi:type="dcterms:W3CDTF">2021-11-09T06:23:33Z</dcterms:modified>
</cp:coreProperties>
</file>