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ドキュメント\ミノワ作業2021\材料＿02財政\excel02財政\"/>
    </mc:Choice>
  </mc:AlternateContent>
  <xr:revisionPtr revIDLastSave="0" documentId="13_ncr:1_{634C2713-A98A-4ACB-B524-29E0E113051F}" xr6:coauthVersionLast="47" xr6:coauthVersionMax="47" xr10:uidLastSave="{00000000-0000-0000-0000-000000000000}"/>
  <bookViews>
    <workbookView xWindow="1530" yWindow="345" windowWidth="22155" windowHeight="17055" tabRatio="840" activeTab="2" xr2:uid="{00000000-000D-0000-FFFF-FFFF00000000}"/>
  </bookViews>
  <sheets>
    <sheet name="●(6)ｲⅰ" sheetId="28" r:id="rId1"/>
    <sheet name="●(6)ｲⅱ " sheetId="29" r:id="rId2"/>
    <sheet name="●(6)ｲ ⅲ" sheetId="30" r:id="rId3"/>
  </sheets>
  <definedNames>
    <definedName name="_２①_下水道" localSheetId="1">#REF!</definedName>
    <definedName name="_２①_下水道">#REF!</definedName>
    <definedName name="itiran" localSheetId="1">#REF!</definedName>
    <definedName name="itiran">#REF!</definedName>
    <definedName name="_xlnm.Print_Area" localSheetId="2">'●(6)ｲ ⅲ'!$B$2:$O$49</definedName>
    <definedName name="_xlnm.Print_Area" localSheetId="0">'●(6)ｲⅰ'!$B$2:$N$35</definedName>
    <definedName name="_xlnm.Print_Area" localSheetId="1">'●(6)ｲⅱ '!$A$2:$K$31</definedName>
    <definedName name="_xlnm.Print_Area">#REF!</definedName>
    <definedName name="X01Y01_50" localSheetId="1">#REF!</definedName>
    <definedName name="X01Y01_50">#REF!</definedName>
    <definedName name="X01Y02_50" localSheetId="1">#REF!</definedName>
    <definedName name="X01Y02_50">#REF!</definedName>
    <definedName name="X01Y03_50" localSheetId="1">#REF!</definedName>
    <definedName name="X01Y03_50">#REF!</definedName>
    <definedName name="X01Y04_50" localSheetId="1">#REF!</definedName>
    <definedName name="X01Y04_50">#REF!</definedName>
    <definedName name="X01Y05_50" localSheetId="1">#REF!</definedName>
    <definedName name="X01Y05_50">#REF!</definedName>
    <definedName name="X01Y06_50" localSheetId="1">#REF!</definedName>
    <definedName name="X01Y06_50">#REF!</definedName>
    <definedName name="X01Y07_50" localSheetId="1">#REF!</definedName>
    <definedName name="X01Y07_50">#REF!</definedName>
    <definedName name="X01Y08_50" localSheetId="1">#REF!</definedName>
    <definedName name="X01Y08_50">#REF!</definedName>
    <definedName name="X01Y09_50" localSheetId="1">#REF!</definedName>
    <definedName name="X01Y09_50">#REF!</definedName>
    <definedName name="X01Y10_50" localSheetId="1">#REF!</definedName>
    <definedName name="X01Y10_50">#REF!</definedName>
    <definedName name="X01Y11_50" localSheetId="1">#REF!</definedName>
    <definedName name="X01Y11_50">#REF!</definedName>
    <definedName name="X01Y12_50" localSheetId="1">#REF!</definedName>
    <definedName name="X01Y12_50">#REF!</definedName>
    <definedName name="X01Y13_50" localSheetId="1">#REF!</definedName>
    <definedName name="X01Y13_50">#REF!</definedName>
    <definedName name="X01Y14_50" localSheetId="1">#REF!</definedName>
    <definedName name="X01Y14_50">#REF!</definedName>
    <definedName name="X01Y15_50" localSheetId="1">#REF!</definedName>
    <definedName name="X01Y15_50">#REF!</definedName>
    <definedName name="X01Y16_50" localSheetId="1">#REF!</definedName>
    <definedName name="X01Y16_50">#REF!</definedName>
    <definedName name="X01Y17_50" localSheetId="1">#REF!</definedName>
    <definedName name="X01Y17_50">#REF!</definedName>
    <definedName name="X01Y18_50" localSheetId="1">#REF!</definedName>
    <definedName name="X01Y18_50">#REF!</definedName>
    <definedName name="X01Y19_50" localSheetId="1">#REF!</definedName>
    <definedName name="X01Y19_50">#REF!</definedName>
    <definedName name="X01Y20_50" localSheetId="1">#REF!</definedName>
    <definedName name="X01Y20_50">#REF!</definedName>
    <definedName name="X01Y21_50" localSheetId="1">#REF!</definedName>
    <definedName name="X01Y21_50">#REF!</definedName>
    <definedName name="X01Y22_50" localSheetId="1">#REF!</definedName>
    <definedName name="X01Y22_50">#REF!</definedName>
    <definedName name="X01Y23_50" localSheetId="1">#REF!</definedName>
    <definedName name="X01Y23_50">#REF!</definedName>
    <definedName name="X01Y24_50" localSheetId="1">#REF!</definedName>
    <definedName name="X01Y24_50">#REF!</definedName>
    <definedName name="X01Y25_50" localSheetId="1">#REF!</definedName>
    <definedName name="X01Y25_50">#REF!</definedName>
    <definedName name="X01Y26_50" localSheetId="1">#REF!</definedName>
    <definedName name="X01Y26_50">#REF!</definedName>
    <definedName name="X01Y27_50" localSheetId="1">#REF!</definedName>
    <definedName name="X01Y27_50">#REF!</definedName>
    <definedName name="X01Y28_50" localSheetId="1">#REF!</definedName>
    <definedName name="X01Y28_50">#REF!</definedName>
    <definedName name="X01Y29_50" localSheetId="1">#REF!</definedName>
    <definedName name="X01Y29_50">#REF!</definedName>
    <definedName name="X01Y30_50" localSheetId="1">#REF!</definedName>
    <definedName name="X01Y30_50">#REF!</definedName>
    <definedName name="X01Y31_50" localSheetId="1">#REF!</definedName>
    <definedName name="X01Y31_50">#REF!</definedName>
    <definedName name="X01Y32_50" localSheetId="1">#REF!</definedName>
    <definedName name="X01Y32_50">#REF!</definedName>
    <definedName name="X01Y33_50" localSheetId="1">#REF!</definedName>
    <definedName name="X01Y33_50">#REF!</definedName>
    <definedName name="X01Y34_50" localSheetId="1">#REF!</definedName>
    <definedName name="X01Y34_50">#REF!</definedName>
    <definedName name="X01Y35_50" localSheetId="1">#REF!</definedName>
    <definedName name="X01Y35_50">#REF!</definedName>
    <definedName name="X01Y36_50" localSheetId="1">#REF!</definedName>
    <definedName name="X01Y36_50">#REF!</definedName>
    <definedName name="X01Y37_50" localSheetId="1">#REF!</definedName>
    <definedName name="X01Y37_50">#REF!</definedName>
    <definedName name="X01Y38_50" localSheetId="1">#REF!</definedName>
    <definedName name="X01Y38_50">#REF!</definedName>
    <definedName name="X01Y39_50" localSheetId="1">#REF!</definedName>
    <definedName name="X01Y39_50">#REF!</definedName>
    <definedName name="X01Y40_50" localSheetId="1">#REF!</definedName>
    <definedName name="X01Y40_50">#REF!</definedName>
    <definedName name="X01Y41_50" localSheetId="1">#REF!</definedName>
    <definedName name="X01Y41_50">#REF!</definedName>
    <definedName name="X01Y42_50" localSheetId="1">#REF!</definedName>
    <definedName name="X01Y42_50">#REF!</definedName>
    <definedName name="X01Y43_50" localSheetId="1">#REF!</definedName>
    <definedName name="X01Y43_50">#REF!</definedName>
    <definedName name="X01Y44_50" localSheetId="1">#REF!</definedName>
    <definedName name="X01Y44_50">#REF!</definedName>
    <definedName name="X01Y45_50" localSheetId="1">#REF!</definedName>
    <definedName name="X01Y45_50">#REF!</definedName>
    <definedName name="X01Y46_50" localSheetId="1">#REF!</definedName>
    <definedName name="X01Y46_50">#REF!</definedName>
    <definedName name="X01Y47_50" localSheetId="1">#REF!</definedName>
    <definedName name="X01Y47_50">#REF!</definedName>
    <definedName name="X02Y01_50" localSheetId="1">#REF!</definedName>
    <definedName name="X02Y01_50">#REF!</definedName>
    <definedName name="X02Y02_50" localSheetId="1">#REF!</definedName>
    <definedName name="X02Y02_50">#REF!</definedName>
    <definedName name="X02Y03_50" localSheetId="1">#REF!</definedName>
    <definedName name="X02Y03_50">#REF!</definedName>
    <definedName name="X02Y04_50" localSheetId="1">#REF!</definedName>
    <definedName name="X02Y04_50">#REF!</definedName>
    <definedName name="X02Y05_50" localSheetId="1">#REF!</definedName>
    <definedName name="X02Y05_50">#REF!</definedName>
    <definedName name="X02Y06_50" localSheetId="1">#REF!</definedName>
    <definedName name="X02Y06_50">#REF!</definedName>
    <definedName name="X02Y07_50" localSheetId="1">#REF!</definedName>
    <definedName name="X02Y07_50">#REF!</definedName>
    <definedName name="X02Y08_50" localSheetId="1">#REF!</definedName>
    <definedName name="X02Y08_50">#REF!</definedName>
    <definedName name="X02Y09_50" localSheetId="1">#REF!</definedName>
    <definedName name="X02Y09_50">#REF!</definedName>
    <definedName name="X02Y10_50" localSheetId="1">#REF!</definedName>
    <definedName name="X02Y10_50">#REF!</definedName>
    <definedName name="X02Y11_50" localSheetId="1">#REF!</definedName>
    <definedName name="X02Y11_50">#REF!</definedName>
    <definedName name="X02Y12_50" localSheetId="1">#REF!</definedName>
    <definedName name="X02Y12_50">#REF!</definedName>
    <definedName name="X02Y13_50" localSheetId="1">#REF!</definedName>
    <definedName name="X02Y13_50">#REF!</definedName>
    <definedName name="X02Y14_50" localSheetId="1">#REF!</definedName>
    <definedName name="X02Y14_50">#REF!</definedName>
    <definedName name="X02Y15_50" localSheetId="1">#REF!</definedName>
    <definedName name="X02Y15_50">#REF!</definedName>
    <definedName name="X02Y16_50" localSheetId="1">#REF!</definedName>
    <definedName name="X02Y16_50">#REF!</definedName>
    <definedName name="X02Y17_50" localSheetId="1">#REF!</definedName>
    <definedName name="X02Y17_50">#REF!</definedName>
    <definedName name="X02Y18_50" localSheetId="1">#REF!</definedName>
    <definedName name="X02Y18_50">#REF!</definedName>
    <definedName name="X02Y19_50" localSheetId="1">#REF!</definedName>
    <definedName name="X02Y19_50">#REF!</definedName>
    <definedName name="X02Y20_50" localSheetId="1">#REF!</definedName>
    <definedName name="X02Y20_50">#REF!</definedName>
    <definedName name="X02Y21_50" localSheetId="1">#REF!</definedName>
    <definedName name="X02Y21_50">#REF!</definedName>
    <definedName name="X02Y22_50" localSheetId="1">#REF!</definedName>
    <definedName name="X02Y22_50">#REF!</definedName>
    <definedName name="X02Y23_50" localSheetId="1">#REF!</definedName>
    <definedName name="X02Y23_50">#REF!</definedName>
    <definedName name="X02Y24_50" localSheetId="1">#REF!</definedName>
    <definedName name="X02Y24_50">#REF!</definedName>
    <definedName name="X02Y25_50" localSheetId="1">#REF!</definedName>
    <definedName name="X02Y25_50">#REF!</definedName>
    <definedName name="X02Y26_50" localSheetId="1">#REF!</definedName>
    <definedName name="X02Y26_50">#REF!</definedName>
    <definedName name="X02Y27_50" localSheetId="1">#REF!</definedName>
    <definedName name="X02Y27_50">#REF!</definedName>
    <definedName name="X02Y28_50" localSheetId="1">#REF!</definedName>
    <definedName name="X02Y28_50">#REF!</definedName>
    <definedName name="X02Y29_50" localSheetId="1">#REF!</definedName>
    <definedName name="X02Y29_50">#REF!</definedName>
    <definedName name="X02Y30_50" localSheetId="1">#REF!</definedName>
    <definedName name="X02Y30_50">#REF!</definedName>
    <definedName name="X02Y31_50" localSheetId="1">#REF!</definedName>
    <definedName name="X02Y31_50">#REF!</definedName>
    <definedName name="X02Y32_50" localSheetId="1">#REF!</definedName>
    <definedName name="X02Y32_50">#REF!</definedName>
    <definedName name="X02Y33_50" localSheetId="1">#REF!</definedName>
    <definedName name="X02Y33_50">#REF!</definedName>
    <definedName name="X02Y34_50" localSheetId="1">#REF!</definedName>
    <definedName name="X02Y34_50">#REF!</definedName>
    <definedName name="X02Y35_50" localSheetId="1">#REF!</definedName>
    <definedName name="X02Y35_50">#REF!</definedName>
    <definedName name="X02Y36_50" localSheetId="1">#REF!</definedName>
    <definedName name="X02Y36_50">#REF!</definedName>
    <definedName name="X02Y37_50" localSheetId="1">#REF!</definedName>
    <definedName name="X02Y37_50">#REF!</definedName>
    <definedName name="X02Y38_50" localSheetId="1">#REF!</definedName>
    <definedName name="X02Y38_50">#REF!</definedName>
    <definedName name="X02Y39_50" localSheetId="1">#REF!</definedName>
    <definedName name="X02Y39_50">#REF!</definedName>
    <definedName name="X02Y40_50" localSheetId="1">#REF!</definedName>
    <definedName name="X02Y40_50">#REF!</definedName>
    <definedName name="X02Y41_50" localSheetId="1">#REF!</definedName>
    <definedName name="X02Y41_50">#REF!</definedName>
    <definedName name="X02Y42_50" localSheetId="1">#REF!</definedName>
    <definedName name="X02Y42_50">#REF!</definedName>
    <definedName name="X02Y43_50" localSheetId="1">#REF!</definedName>
    <definedName name="X02Y43_50">#REF!</definedName>
    <definedName name="X02Y44_50" localSheetId="1">#REF!</definedName>
    <definedName name="X02Y44_50">#REF!</definedName>
    <definedName name="X02Y45_50" localSheetId="1">#REF!</definedName>
    <definedName name="X02Y45_50">#REF!</definedName>
    <definedName name="X02Y46_50" localSheetId="1">#REF!</definedName>
    <definedName name="X02Y46_50">#REF!</definedName>
    <definedName name="X02Y47_50" localSheetId="1">#REF!</definedName>
    <definedName name="X02Y47_50">#REF!</definedName>
    <definedName name="X03Y01_50" localSheetId="1">#REF!</definedName>
    <definedName name="X03Y01_50">#REF!</definedName>
    <definedName name="X03Y02_50" localSheetId="1">#REF!</definedName>
    <definedName name="X03Y02_50">#REF!</definedName>
    <definedName name="X03Y03_50" localSheetId="1">#REF!</definedName>
    <definedName name="X03Y03_50">#REF!</definedName>
    <definedName name="X03Y04_50" localSheetId="1">#REF!</definedName>
    <definedName name="X03Y04_50">#REF!</definedName>
    <definedName name="X03Y05_50" localSheetId="1">#REF!</definedName>
    <definedName name="X03Y05_50">#REF!</definedName>
    <definedName name="X03Y06_50" localSheetId="1">#REF!</definedName>
    <definedName name="X03Y06_50">#REF!</definedName>
    <definedName name="X03Y07_50" localSheetId="1">#REF!</definedName>
    <definedName name="X03Y07_50">#REF!</definedName>
    <definedName name="X03Y08_50" localSheetId="1">#REF!</definedName>
    <definedName name="X03Y08_50">#REF!</definedName>
    <definedName name="X03Y09_50" localSheetId="1">#REF!</definedName>
    <definedName name="X03Y09_50">#REF!</definedName>
    <definedName name="X03Y10_50" localSheetId="1">#REF!</definedName>
    <definedName name="X03Y10_50">#REF!</definedName>
    <definedName name="X03Y11_50" localSheetId="1">#REF!</definedName>
    <definedName name="X03Y11_50">#REF!</definedName>
    <definedName name="X03Y12_50" localSheetId="1">#REF!</definedName>
    <definedName name="X03Y12_50">#REF!</definedName>
    <definedName name="X03Y13_50" localSheetId="1">#REF!</definedName>
    <definedName name="X03Y13_50">#REF!</definedName>
    <definedName name="X03Y14_50" localSheetId="1">#REF!</definedName>
    <definedName name="X03Y14_50">#REF!</definedName>
    <definedName name="X03Y15_50" localSheetId="1">#REF!</definedName>
    <definedName name="X03Y15_50">#REF!</definedName>
    <definedName name="X03Y16_50" localSheetId="1">#REF!</definedName>
    <definedName name="X03Y16_50">#REF!</definedName>
    <definedName name="X03Y17_50" localSheetId="1">#REF!</definedName>
    <definedName name="X03Y17_50">#REF!</definedName>
    <definedName name="X03Y18_50" localSheetId="1">#REF!</definedName>
    <definedName name="X03Y18_50">#REF!</definedName>
    <definedName name="X03Y19_50" localSheetId="1">#REF!</definedName>
    <definedName name="X03Y19_50">#REF!</definedName>
    <definedName name="X03Y20_50" localSheetId="1">#REF!</definedName>
    <definedName name="X03Y20_50">#REF!</definedName>
    <definedName name="X03Y21_50" localSheetId="1">#REF!</definedName>
    <definedName name="X03Y21_50">#REF!</definedName>
    <definedName name="X03Y22_50" localSheetId="1">#REF!</definedName>
    <definedName name="X03Y22_50">#REF!</definedName>
    <definedName name="X03Y23_50" localSheetId="1">#REF!</definedName>
    <definedName name="X03Y23_50">#REF!</definedName>
    <definedName name="X03Y24_50" localSheetId="1">#REF!</definedName>
    <definedName name="X03Y24_50">#REF!</definedName>
    <definedName name="X03Y25_50" localSheetId="1">#REF!</definedName>
    <definedName name="X03Y25_50">#REF!</definedName>
    <definedName name="X03Y26_50" localSheetId="1">#REF!</definedName>
    <definedName name="X03Y26_50">#REF!</definedName>
    <definedName name="X03Y27_50" localSheetId="1">#REF!</definedName>
    <definedName name="X03Y27_50">#REF!</definedName>
    <definedName name="X03Y28_50" localSheetId="1">#REF!</definedName>
    <definedName name="X03Y28_50">#REF!</definedName>
    <definedName name="X03Y29_50" localSheetId="1">#REF!</definedName>
    <definedName name="X03Y29_50">#REF!</definedName>
    <definedName name="X03Y30_50" localSheetId="1">#REF!</definedName>
    <definedName name="X03Y30_50">#REF!</definedName>
    <definedName name="X03Y31_50" localSheetId="1">#REF!</definedName>
    <definedName name="X03Y31_50">#REF!</definedName>
    <definedName name="X03Y32_50" localSheetId="1">#REF!</definedName>
    <definedName name="X03Y32_50">#REF!</definedName>
    <definedName name="X03Y33_50" localSheetId="1">#REF!</definedName>
    <definedName name="X03Y33_50">#REF!</definedName>
    <definedName name="X03Y34_50" localSheetId="1">#REF!</definedName>
    <definedName name="X03Y34_50">#REF!</definedName>
    <definedName name="X03Y35_50" localSheetId="1">#REF!</definedName>
    <definedName name="X03Y35_50">#REF!</definedName>
    <definedName name="X03Y36_50" localSheetId="1">#REF!</definedName>
    <definedName name="X03Y36_50">#REF!</definedName>
    <definedName name="X03Y37_50" localSheetId="1">#REF!</definedName>
    <definedName name="X03Y37_50">#REF!</definedName>
    <definedName name="X03Y38_50" localSheetId="1">#REF!</definedName>
    <definedName name="X03Y38_50">#REF!</definedName>
    <definedName name="X03Y39_50" localSheetId="1">#REF!</definedName>
    <definedName name="X03Y39_50">#REF!</definedName>
    <definedName name="X03Y40_50" localSheetId="1">#REF!</definedName>
    <definedName name="X03Y40_50">#REF!</definedName>
    <definedName name="X03Y41_50" localSheetId="1">#REF!</definedName>
    <definedName name="X03Y41_50">#REF!</definedName>
    <definedName name="X03Y42_50" localSheetId="1">#REF!</definedName>
    <definedName name="X03Y42_50">#REF!</definedName>
    <definedName name="X03Y43_50" localSheetId="1">#REF!</definedName>
    <definedName name="X03Y43_50">#REF!</definedName>
    <definedName name="X03Y44_50" localSheetId="1">#REF!</definedName>
    <definedName name="X03Y44_50">#REF!</definedName>
    <definedName name="X03Y45_50" localSheetId="1">#REF!</definedName>
    <definedName name="X03Y45_50">#REF!</definedName>
    <definedName name="X03Y46_50" localSheetId="1">#REF!</definedName>
    <definedName name="X03Y46_50">#REF!</definedName>
    <definedName name="X03Y47_50" localSheetId="1">#REF!</definedName>
    <definedName name="X03Y47_50">#REF!</definedName>
    <definedName name="X04Y01_50" localSheetId="1">#REF!</definedName>
    <definedName name="X04Y01_50">#REF!</definedName>
    <definedName name="X04Y02_50" localSheetId="1">#REF!</definedName>
    <definedName name="X04Y02_50">#REF!</definedName>
    <definedName name="X04Y03_50" localSheetId="1">#REF!</definedName>
    <definedName name="X04Y03_50">#REF!</definedName>
    <definedName name="X04Y04_50" localSheetId="1">#REF!</definedName>
    <definedName name="X04Y04_50">#REF!</definedName>
    <definedName name="X04Y05_50" localSheetId="1">#REF!</definedName>
    <definedName name="X04Y05_50">#REF!</definedName>
    <definedName name="X04Y06_50" localSheetId="1">#REF!</definedName>
    <definedName name="X04Y06_50">#REF!</definedName>
    <definedName name="X04Y07_50" localSheetId="1">#REF!</definedName>
    <definedName name="X04Y07_50">#REF!</definedName>
    <definedName name="X04Y08_50" localSheetId="1">#REF!</definedName>
    <definedName name="X04Y08_50">#REF!</definedName>
    <definedName name="X04Y09_50" localSheetId="1">#REF!</definedName>
    <definedName name="X04Y09_50">#REF!</definedName>
    <definedName name="X04Y10_50" localSheetId="1">#REF!</definedName>
    <definedName name="X04Y10_50">#REF!</definedName>
    <definedName name="X04Y11_50" localSheetId="1">#REF!</definedName>
    <definedName name="X04Y11_50">#REF!</definedName>
    <definedName name="X04Y12_50" localSheetId="1">#REF!</definedName>
    <definedName name="X04Y12_50">#REF!</definedName>
    <definedName name="X04Y13_50" localSheetId="1">#REF!</definedName>
    <definedName name="X04Y13_50">#REF!</definedName>
    <definedName name="X04Y14_50" localSheetId="1">#REF!</definedName>
    <definedName name="X04Y14_50">#REF!</definedName>
    <definedName name="X04Y15_50" localSheetId="1">#REF!</definedName>
    <definedName name="X04Y15_50">#REF!</definedName>
    <definedName name="X04Y16_50" localSheetId="1">#REF!</definedName>
    <definedName name="X04Y16_50">#REF!</definedName>
    <definedName name="X04Y17_50" localSheetId="1">#REF!</definedName>
    <definedName name="X04Y17_50">#REF!</definedName>
    <definedName name="X04Y18_50" localSheetId="1">#REF!</definedName>
    <definedName name="X04Y18_50">#REF!</definedName>
    <definedName name="X04Y19_50" localSheetId="1">#REF!</definedName>
    <definedName name="X04Y19_50">#REF!</definedName>
    <definedName name="X04Y20_50" localSheetId="1">#REF!</definedName>
    <definedName name="X04Y20_50">#REF!</definedName>
    <definedName name="X04Y21_50" localSheetId="1">#REF!</definedName>
    <definedName name="X04Y21_50">#REF!</definedName>
    <definedName name="X04Y22_50" localSheetId="1">#REF!</definedName>
    <definedName name="X04Y22_50">#REF!</definedName>
    <definedName name="X04Y23_50" localSheetId="1">#REF!</definedName>
    <definedName name="X04Y23_50">#REF!</definedName>
    <definedName name="X04Y24_50" localSheetId="1">#REF!</definedName>
    <definedName name="X04Y24_50">#REF!</definedName>
    <definedName name="X04Y25_50" localSheetId="1">#REF!</definedName>
    <definedName name="X04Y25_50">#REF!</definedName>
    <definedName name="X04Y26_50" localSheetId="1">#REF!</definedName>
    <definedName name="X04Y26_50">#REF!</definedName>
    <definedName name="X04Y27_50" localSheetId="1">#REF!</definedName>
    <definedName name="X04Y27_50">#REF!</definedName>
    <definedName name="X04Y28_50" localSheetId="1">#REF!</definedName>
    <definedName name="X04Y28_50">#REF!</definedName>
    <definedName name="X04Y29_50" localSheetId="1">#REF!</definedName>
    <definedName name="X04Y29_50">#REF!</definedName>
    <definedName name="X04Y30_50" localSheetId="1">#REF!</definedName>
    <definedName name="X04Y30_50">#REF!</definedName>
    <definedName name="X04Y31_50" localSheetId="1">#REF!</definedName>
    <definedName name="X04Y31_50">#REF!</definedName>
    <definedName name="X04Y32_50" localSheetId="1">#REF!</definedName>
    <definedName name="X04Y32_50">#REF!</definedName>
    <definedName name="X04Y33_50" localSheetId="1">#REF!</definedName>
    <definedName name="X04Y33_50">#REF!</definedName>
    <definedName name="X04Y34_50" localSheetId="1">#REF!</definedName>
    <definedName name="X04Y34_50">#REF!</definedName>
    <definedName name="X04Y35_50" localSheetId="1">#REF!</definedName>
    <definedName name="X04Y35_50">#REF!</definedName>
    <definedName name="X04Y36_50" localSheetId="1">#REF!</definedName>
    <definedName name="X04Y36_50">#REF!</definedName>
    <definedName name="X04Y37_50" localSheetId="1">#REF!</definedName>
    <definedName name="X04Y37_50">#REF!</definedName>
    <definedName name="X04Y38_50" localSheetId="1">#REF!</definedName>
    <definedName name="X04Y38_50">#REF!</definedName>
    <definedName name="X04Y39_50" localSheetId="1">#REF!</definedName>
    <definedName name="X04Y39_50">#REF!</definedName>
    <definedName name="X04Y40_50" localSheetId="1">#REF!</definedName>
    <definedName name="X04Y40_50">#REF!</definedName>
    <definedName name="X04Y41_50" localSheetId="1">#REF!</definedName>
    <definedName name="X04Y41_50">#REF!</definedName>
    <definedName name="X04Y42_50" localSheetId="1">#REF!</definedName>
    <definedName name="X04Y42_50">#REF!</definedName>
    <definedName name="X04Y43_50" localSheetId="1">#REF!</definedName>
    <definedName name="X04Y43_50">#REF!</definedName>
    <definedName name="X04Y44_50" localSheetId="1">#REF!</definedName>
    <definedName name="X04Y44_50">#REF!</definedName>
    <definedName name="X04Y45_50" localSheetId="1">#REF!</definedName>
    <definedName name="X04Y45_50">#REF!</definedName>
    <definedName name="X04Y46_50" localSheetId="1">#REF!</definedName>
    <definedName name="X04Y46_50">#REF!</definedName>
    <definedName name="X04Y47_50" localSheetId="1">#REF!</definedName>
    <definedName name="X04Y47_50">#REF!</definedName>
    <definedName name="X05Y01_50" localSheetId="1">#REF!</definedName>
    <definedName name="X05Y01_50">#REF!</definedName>
    <definedName name="X05Y02_50" localSheetId="1">#REF!</definedName>
    <definedName name="X05Y02_50">#REF!</definedName>
    <definedName name="X05Y03_50" localSheetId="1">#REF!</definedName>
    <definedName name="X05Y03_50">#REF!</definedName>
    <definedName name="X05Y04_50" localSheetId="1">#REF!</definedName>
    <definedName name="X05Y04_50">#REF!</definedName>
    <definedName name="X05Y05_50" localSheetId="1">#REF!</definedName>
    <definedName name="X05Y05_50">#REF!</definedName>
    <definedName name="X05Y06_50" localSheetId="1">#REF!</definedName>
    <definedName name="X05Y06_50">#REF!</definedName>
    <definedName name="X05Y07_50" localSheetId="1">#REF!</definedName>
    <definedName name="X05Y07_50">#REF!</definedName>
    <definedName name="X05Y08_50" localSheetId="1">#REF!</definedName>
    <definedName name="X05Y08_50">#REF!</definedName>
    <definedName name="X05Y09_50" localSheetId="1">#REF!</definedName>
    <definedName name="X05Y09_50">#REF!</definedName>
    <definedName name="X05Y10_50" localSheetId="1">#REF!</definedName>
    <definedName name="X05Y10_50">#REF!</definedName>
    <definedName name="X05Y11_50" localSheetId="1">#REF!</definedName>
    <definedName name="X05Y11_50">#REF!</definedName>
    <definedName name="X05Y12_50" localSheetId="1">#REF!</definedName>
    <definedName name="X05Y12_50">#REF!</definedName>
    <definedName name="X05Y13_50" localSheetId="1">#REF!</definedName>
    <definedName name="X05Y13_50">#REF!</definedName>
    <definedName name="X05Y14_50" localSheetId="1">#REF!</definedName>
    <definedName name="X05Y14_50">#REF!</definedName>
    <definedName name="X05Y15_50" localSheetId="1">#REF!</definedName>
    <definedName name="X05Y15_50">#REF!</definedName>
    <definedName name="X05Y16_50" localSheetId="1">#REF!</definedName>
    <definedName name="X05Y16_50">#REF!</definedName>
    <definedName name="X05Y17_50" localSheetId="1">#REF!</definedName>
    <definedName name="X05Y17_50">#REF!</definedName>
    <definedName name="X05Y18_50" localSheetId="1">#REF!</definedName>
    <definedName name="X05Y18_50">#REF!</definedName>
    <definedName name="X05Y19_50" localSheetId="1">#REF!</definedName>
    <definedName name="X05Y19_50">#REF!</definedName>
    <definedName name="X05Y20_50" localSheetId="1">#REF!</definedName>
    <definedName name="X05Y20_50">#REF!</definedName>
    <definedName name="X05Y21_50" localSheetId="1">#REF!</definedName>
    <definedName name="X05Y21_50">#REF!</definedName>
    <definedName name="X05Y22_50" localSheetId="1">#REF!</definedName>
    <definedName name="X05Y22_50">#REF!</definedName>
    <definedName name="X05Y23_50" localSheetId="1">#REF!</definedName>
    <definedName name="X05Y23_50">#REF!</definedName>
    <definedName name="X05Y24_50" localSheetId="1">#REF!</definedName>
    <definedName name="X05Y24_50">#REF!</definedName>
    <definedName name="X05Y25_50" localSheetId="1">#REF!</definedName>
    <definedName name="X05Y25_50">#REF!</definedName>
    <definedName name="X05Y26_50" localSheetId="1">#REF!</definedName>
    <definedName name="X05Y26_50">#REF!</definedName>
    <definedName name="X05Y27_50" localSheetId="1">#REF!</definedName>
    <definedName name="X05Y27_50">#REF!</definedName>
    <definedName name="X05Y28_50" localSheetId="1">#REF!</definedName>
    <definedName name="X05Y28_50">#REF!</definedName>
    <definedName name="X05Y29_50" localSheetId="1">#REF!</definedName>
    <definedName name="X05Y29_50">#REF!</definedName>
    <definedName name="X05Y30_50" localSheetId="1">#REF!</definedName>
    <definedName name="X05Y30_50">#REF!</definedName>
    <definedName name="X05Y31_50" localSheetId="1">#REF!</definedName>
    <definedName name="X05Y31_50">#REF!</definedName>
    <definedName name="X05Y32_50" localSheetId="1">#REF!</definedName>
    <definedName name="X05Y32_50">#REF!</definedName>
    <definedName name="X05Y33_50" localSheetId="1">#REF!</definedName>
    <definedName name="X05Y33_50">#REF!</definedName>
    <definedName name="X05Y34_50" localSheetId="1">#REF!</definedName>
    <definedName name="X05Y34_50">#REF!</definedName>
    <definedName name="X05Y35_50" localSheetId="1">#REF!</definedName>
    <definedName name="X05Y35_50">#REF!</definedName>
    <definedName name="X05Y36_50" localSheetId="1">#REF!</definedName>
    <definedName name="X05Y36_50">#REF!</definedName>
    <definedName name="X05Y37_50" localSheetId="1">#REF!</definedName>
    <definedName name="X05Y37_50">#REF!</definedName>
    <definedName name="X05Y38_50" localSheetId="1">#REF!</definedName>
    <definedName name="X05Y38_50">#REF!</definedName>
    <definedName name="X05Y39_50" localSheetId="1">#REF!</definedName>
    <definedName name="X05Y39_50">#REF!</definedName>
    <definedName name="X05Y40_50" localSheetId="1">#REF!</definedName>
    <definedName name="X05Y40_50">#REF!</definedName>
    <definedName name="X05Y41_50" localSheetId="1">#REF!</definedName>
    <definedName name="X05Y41_50">#REF!</definedName>
    <definedName name="X05Y42_50" localSheetId="1">#REF!</definedName>
    <definedName name="X05Y42_50">#REF!</definedName>
    <definedName name="X05Y43_50" localSheetId="1">#REF!</definedName>
    <definedName name="X05Y43_50">#REF!</definedName>
    <definedName name="X05Y44_50" localSheetId="1">#REF!</definedName>
    <definedName name="X05Y44_50">#REF!</definedName>
    <definedName name="X05Y45_50" localSheetId="1">#REF!</definedName>
    <definedName name="X05Y45_50">#REF!</definedName>
    <definedName name="X05Y46_50" localSheetId="1">#REF!</definedName>
    <definedName name="X05Y46_50">#REF!</definedName>
    <definedName name="X05Y47_50" localSheetId="1">#REF!</definedName>
    <definedName name="X05Y47_50">#REF!</definedName>
    <definedName name="X06Y01_50" localSheetId="1">#REF!</definedName>
    <definedName name="X06Y01_50">#REF!</definedName>
    <definedName name="X06Y02_50" localSheetId="1">#REF!</definedName>
    <definedName name="X06Y02_50">#REF!</definedName>
    <definedName name="X06Y03_50" localSheetId="1">#REF!</definedName>
    <definedName name="X06Y03_50">#REF!</definedName>
    <definedName name="X06Y04_50" localSheetId="1">#REF!</definedName>
    <definedName name="X06Y04_50">#REF!</definedName>
    <definedName name="X06Y05_50" localSheetId="1">#REF!</definedName>
    <definedName name="X06Y05_50">#REF!</definedName>
    <definedName name="X06Y06_50" localSheetId="1">#REF!</definedName>
    <definedName name="X06Y06_50">#REF!</definedName>
    <definedName name="X06Y07_50" localSheetId="1">#REF!</definedName>
    <definedName name="X06Y07_50">#REF!</definedName>
    <definedName name="X06Y08_50" localSheetId="1">#REF!</definedName>
    <definedName name="X06Y08_50">#REF!</definedName>
    <definedName name="X06Y09_50" localSheetId="1">#REF!</definedName>
    <definedName name="X06Y09_50">#REF!</definedName>
    <definedName name="X06Y10_50" localSheetId="1">#REF!</definedName>
    <definedName name="X06Y10_50">#REF!</definedName>
    <definedName name="X06Y11_50" localSheetId="1">#REF!</definedName>
    <definedName name="X06Y11_50">#REF!</definedName>
    <definedName name="X06Y12_50" localSheetId="1">#REF!</definedName>
    <definedName name="X06Y12_50">#REF!</definedName>
    <definedName name="X06Y13_50" localSheetId="1">#REF!</definedName>
    <definedName name="X06Y13_50">#REF!</definedName>
    <definedName name="X06Y14_50" localSheetId="1">#REF!</definedName>
    <definedName name="X06Y14_50">#REF!</definedName>
    <definedName name="X06Y15_50" localSheetId="1">#REF!</definedName>
    <definedName name="X06Y15_50">#REF!</definedName>
    <definedName name="X06Y16_50" localSheetId="1">#REF!</definedName>
    <definedName name="X06Y16_50">#REF!</definedName>
    <definedName name="X06Y17_50" localSheetId="1">#REF!</definedName>
    <definedName name="X06Y17_50">#REF!</definedName>
    <definedName name="X06Y18_50" localSheetId="1">#REF!</definedName>
    <definedName name="X06Y18_50">#REF!</definedName>
    <definedName name="X06Y19_50" localSheetId="1">#REF!</definedName>
    <definedName name="X06Y19_50">#REF!</definedName>
    <definedName name="X06Y20_50" localSheetId="1">#REF!</definedName>
    <definedName name="X06Y20_50">#REF!</definedName>
    <definedName name="X06Y21_50" localSheetId="1">#REF!</definedName>
    <definedName name="X06Y21_50">#REF!</definedName>
    <definedName name="X06Y22_50" localSheetId="1">#REF!</definedName>
    <definedName name="X06Y22_50">#REF!</definedName>
    <definedName name="X06Y23_50" localSheetId="1">#REF!</definedName>
    <definedName name="X06Y23_50">#REF!</definedName>
    <definedName name="X06Y24_50" localSheetId="1">#REF!</definedName>
    <definedName name="X06Y24_50">#REF!</definedName>
    <definedName name="X06Y25_50" localSheetId="1">#REF!</definedName>
    <definedName name="X06Y25_50">#REF!</definedName>
    <definedName name="X06Y26_50" localSheetId="1">#REF!</definedName>
    <definedName name="X06Y26_50">#REF!</definedName>
    <definedName name="X06Y27_50" localSheetId="1">#REF!</definedName>
    <definedName name="X06Y27_50">#REF!</definedName>
    <definedName name="X06Y28_50" localSheetId="1">#REF!</definedName>
    <definedName name="X06Y28_50">#REF!</definedName>
    <definedName name="X06Y29_50" localSheetId="1">#REF!</definedName>
    <definedName name="X06Y29_50">#REF!</definedName>
    <definedName name="X06Y30_50" localSheetId="1">#REF!</definedName>
    <definedName name="X06Y30_50">#REF!</definedName>
    <definedName name="X06Y31_50" localSheetId="1">#REF!</definedName>
    <definedName name="X06Y31_50">#REF!</definedName>
    <definedName name="X06Y32_50" localSheetId="1">#REF!</definedName>
    <definedName name="X06Y32_50">#REF!</definedName>
    <definedName name="X06Y33_50" localSheetId="1">#REF!</definedName>
    <definedName name="X06Y33_50">#REF!</definedName>
    <definedName name="X06Y34_50" localSheetId="1">#REF!</definedName>
    <definedName name="X06Y34_50">#REF!</definedName>
    <definedName name="X06Y35_50" localSheetId="1">#REF!</definedName>
    <definedName name="X06Y35_50">#REF!</definedName>
    <definedName name="X06Y36_50" localSheetId="1">#REF!</definedName>
    <definedName name="X06Y36_50">#REF!</definedName>
    <definedName name="X06Y37_50" localSheetId="1">#REF!</definedName>
    <definedName name="X06Y37_50">#REF!</definedName>
    <definedName name="X06Y38_50" localSheetId="1">#REF!</definedName>
    <definedName name="X06Y38_50">#REF!</definedName>
    <definedName name="X06Y39_50" localSheetId="1">#REF!</definedName>
    <definedName name="X06Y39_50">#REF!</definedName>
    <definedName name="X06Y40_50" localSheetId="1">#REF!</definedName>
    <definedName name="X06Y40_50">#REF!</definedName>
    <definedName name="X06Y41_50" localSheetId="1">#REF!</definedName>
    <definedName name="X06Y41_50">#REF!</definedName>
    <definedName name="X06Y42_50" localSheetId="1">#REF!</definedName>
    <definedName name="X06Y42_50">#REF!</definedName>
    <definedName name="X06Y43_50" localSheetId="1">#REF!</definedName>
    <definedName name="X06Y43_50">#REF!</definedName>
    <definedName name="X06Y44_50" localSheetId="1">#REF!</definedName>
    <definedName name="X06Y44_50">#REF!</definedName>
    <definedName name="X06Y45_50" localSheetId="1">#REF!</definedName>
    <definedName name="X06Y45_50">#REF!</definedName>
    <definedName name="X06Y46_50" localSheetId="1">#REF!</definedName>
    <definedName name="X06Y46_50">#REF!</definedName>
    <definedName name="X06Y47_50" localSheetId="1">#REF!</definedName>
    <definedName name="X06Y47_50">#REF!</definedName>
    <definedName name="Z_0B6141FA_2B47_4C7C_8EFC_5DC2FB9D0975_.wvu.PrintArea" localSheetId="2" hidden="1">'●(6)ｲ ⅲ'!$B$2:$O$49</definedName>
    <definedName name="Z_0B6141FA_2B47_4C7C_8EFC_5DC2FB9D0975_.wvu.PrintArea" localSheetId="0" hidden="1">'●(6)ｲⅰ'!$B$2:$N$35</definedName>
    <definedName name="Z_0B6141FA_2B47_4C7C_8EFC_5DC2FB9D0975_.wvu.PrintArea" localSheetId="1" hidden="1">'●(6)ｲⅱ '!$A$2:$K$31</definedName>
    <definedName name="Z_4D234F52_6052_44E7_8723_FA87F43FBFCB_.wvu.PrintArea" localSheetId="2" hidden="1">'●(6)ｲ ⅲ'!$B$2:$O$49</definedName>
    <definedName name="Z_4D234F52_6052_44E7_8723_FA87F43FBFCB_.wvu.PrintArea" localSheetId="0" hidden="1">'●(6)ｲⅰ'!$B$2:$N$35</definedName>
    <definedName name="Z_4D234F52_6052_44E7_8723_FA87F43FBFCB_.wvu.PrintArea" localSheetId="1" hidden="1">'●(6)ｲⅱ '!$A$2:$K$31</definedName>
    <definedName name="選択" localSheetId="1">#REF!</definedName>
    <definedName name="選択">#REF!</definedName>
  </definedNames>
  <calcPr calcId="191029"/>
  <customWorkbookViews>
    <customWorkbookView name="東京都_x000a_ - 個人用ビュー" guid="{4D234F52-6052-44E7-8723-FA87F43FBFCB}" mergeInterval="0" personalView="1" xWindow="68" yWindow="77" windowWidth="1392" windowHeight="1025" tabRatio="882" activeSheetId="29"/>
    <customWorkbookView name="東京都 - 個人用ビュー" guid="{0B6141FA-2B47-4C7C-8EFC-5DC2FB9D0975}" mergeInterval="0" personalView="1" maximized="1" xWindow="1911" yWindow="-9" windowWidth="1938" windowHeight="1060" tabRatio="840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8" i="30" l="1"/>
  <c r="K48" i="30"/>
  <c r="J48" i="30"/>
  <c r="I48" i="30"/>
  <c r="F48" i="30"/>
  <c r="M46" i="30"/>
  <c r="M45" i="30"/>
  <c r="O45" i="30" s="1"/>
  <c r="M44" i="30"/>
  <c r="O44" i="30" s="1"/>
  <c r="M42" i="30"/>
  <c r="O42" i="30" s="1"/>
  <c r="M41" i="30"/>
  <c r="O41" i="30" s="1"/>
  <c r="M40" i="30"/>
  <c r="O40" i="30" s="1"/>
  <c r="M39" i="30"/>
  <c r="O39" i="30" s="1"/>
  <c r="L37" i="30"/>
  <c r="K37" i="30"/>
  <c r="J37" i="30"/>
  <c r="I37" i="30"/>
  <c r="H37" i="30"/>
  <c r="F37" i="30"/>
  <c r="L36" i="30"/>
  <c r="L38" i="30" s="1"/>
  <c r="K36" i="30"/>
  <c r="K38" i="30" s="1"/>
  <c r="J36" i="30"/>
  <c r="J38" i="30" s="1"/>
  <c r="I36" i="30"/>
  <c r="I38" i="30" s="1"/>
  <c r="H36" i="30"/>
  <c r="H38" i="30" s="1"/>
  <c r="F36" i="30"/>
  <c r="F38" i="30" s="1"/>
  <c r="L35" i="30"/>
  <c r="K35" i="30"/>
  <c r="J35" i="30"/>
  <c r="I35" i="30"/>
  <c r="H35" i="30"/>
  <c r="F35" i="30"/>
  <c r="M34" i="30"/>
  <c r="O34" i="30" s="1"/>
  <c r="M33" i="30"/>
  <c r="O33" i="30" s="1"/>
  <c r="M32" i="30"/>
  <c r="O32" i="30" s="1"/>
  <c r="M31" i="30"/>
  <c r="O31" i="30" s="1"/>
  <c r="M30" i="30"/>
  <c r="O30" i="30" s="1"/>
  <c r="M29" i="30"/>
  <c r="O29" i="30" s="1"/>
  <c r="G28" i="30"/>
  <c r="M28" i="30" s="1"/>
  <c r="O28" i="30" s="1"/>
  <c r="O27" i="30"/>
  <c r="F27" i="30"/>
  <c r="M27" i="30" s="1"/>
  <c r="M26" i="30"/>
  <c r="O26" i="30" s="1"/>
  <c r="M25" i="30"/>
  <c r="O25" i="30" s="1"/>
  <c r="M24" i="30"/>
  <c r="M23" i="30"/>
  <c r="O23" i="30" s="1"/>
  <c r="M22" i="30"/>
  <c r="O22" i="30" s="1"/>
  <c r="G21" i="30"/>
  <c r="M20" i="30"/>
  <c r="O20" i="30" s="1"/>
  <c r="L18" i="30"/>
  <c r="K18" i="30"/>
  <c r="J18" i="30"/>
  <c r="I18" i="30"/>
  <c r="H18" i="30"/>
  <c r="F18" i="30"/>
  <c r="K17" i="30"/>
  <c r="J17" i="30"/>
  <c r="M17" i="30" s="1"/>
  <c r="O17" i="30" s="1"/>
  <c r="F17" i="30"/>
  <c r="O16" i="30"/>
  <c r="M16" i="30"/>
  <c r="M15" i="30"/>
  <c r="O15" i="30" s="1"/>
  <c r="O14" i="30"/>
  <c r="M14" i="30"/>
  <c r="G13" i="30"/>
  <c r="M12" i="30"/>
  <c r="O12" i="30" s="1"/>
  <c r="F12" i="30"/>
  <c r="M11" i="30"/>
  <c r="O11" i="30" s="1"/>
  <c r="M10" i="30"/>
  <c r="O10" i="30" s="1"/>
  <c r="O9" i="30"/>
  <c r="M9" i="30"/>
  <c r="M8" i="30"/>
  <c r="O8" i="30" s="1"/>
  <c r="G7" i="30"/>
  <c r="I28" i="29"/>
  <c r="K28" i="29" s="1"/>
  <c r="I26" i="29"/>
  <c r="K26" i="29" s="1"/>
  <c r="K25" i="29"/>
  <c r="I25" i="29"/>
  <c r="K24" i="29"/>
  <c r="I24" i="29"/>
  <c r="I23" i="29"/>
  <c r="K23" i="29" s="1"/>
  <c r="K22" i="29"/>
  <c r="I22" i="29"/>
  <c r="K21" i="29"/>
  <c r="I21" i="29"/>
  <c r="H20" i="29"/>
  <c r="G19" i="29"/>
  <c r="G27" i="29" s="1"/>
  <c r="G29" i="29" s="1"/>
  <c r="G30" i="29" s="1"/>
  <c r="F19" i="29"/>
  <c r="F27" i="29" s="1"/>
  <c r="F29" i="29" s="1"/>
  <c r="F30" i="29" s="1"/>
  <c r="E19" i="29"/>
  <c r="E27" i="29" s="1"/>
  <c r="E29" i="29" s="1"/>
  <c r="E30" i="29" s="1"/>
  <c r="D19" i="29"/>
  <c r="D27" i="29" s="1"/>
  <c r="D29" i="29" s="1"/>
  <c r="I18" i="29"/>
  <c r="I17" i="29"/>
  <c r="K17" i="29" s="1"/>
  <c r="I16" i="29"/>
  <c r="K16" i="29" s="1"/>
  <c r="I15" i="29"/>
  <c r="K15" i="29" s="1"/>
  <c r="I14" i="29"/>
  <c r="K14" i="29" s="1"/>
  <c r="I13" i="29"/>
  <c r="K13" i="29" s="1"/>
  <c r="I12" i="29"/>
  <c r="K12" i="29" s="1"/>
  <c r="I11" i="29"/>
  <c r="K11" i="29" s="1"/>
  <c r="I10" i="29"/>
  <c r="K10" i="29" s="1"/>
  <c r="H9" i="29"/>
  <c r="H7" i="29" s="1"/>
  <c r="G9" i="29"/>
  <c r="F9" i="29"/>
  <c r="E9" i="29"/>
  <c r="D9" i="29"/>
  <c r="I8" i="29"/>
  <c r="K8" i="29" s="1"/>
  <c r="K34" i="28"/>
  <c r="J34" i="28"/>
  <c r="I34" i="28"/>
  <c r="H34" i="28"/>
  <c r="G34" i="28"/>
  <c r="K33" i="28"/>
  <c r="J33" i="28"/>
  <c r="I33" i="28"/>
  <c r="H33" i="28"/>
  <c r="G33" i="28"/>
  <c r="K32" i="28"/>
  <c r="J32" i="28"/>
  <c r="I32" i="28"/>
  <c r="H32" i="28"/>
  <c r="G32" i="28"/>
  <c r="K31" i="28"/>
  <c r="J31" i="28"/>
  <c r="I31" i="28"/>
  <c r="H31" i="28"/>
  <c r="G31" i="28"/>
  <c r="K29" i="28"/>
  <c r="J29" i="28"/>
  <c r="I29" i="28"/>
  <c r="H29" i="28"/>
  <c r="G29" i="28"/>
  <c r="L28" i="28"/>
  <c r="L27" i="28"/>
  <c r="L26" i="28"/>
  <c r="L25" i="28"/>
  <c r="L24" i="28"/>
  <c r="N24" i="28" s="1"/>
  <c r="L23" i="28"/>
  <c r="L34" i="28" s="1"/>
  <c r="N34" i="28" s="1"/>
  <c r="L22" i="28"/>
  <c r="N22" i="28" s="1"/>
  <c r="L21" i="28"/>
  <c r="N21" i="28" s="1"/>
  <c r="L20" i="28"/>
  <c r="N20" i="28" s="1"/>
  <c r="L19" i="28"/>
  <c r="N19" i="28" s="1"/>
  <c r="L18" i="28"/>
  <c r="N18" i="28" s="1"/>
  <c r="L17" i="28"/>
  <c r="N17" i="28" s="1"/>
  <c r="L16" i="28"/>
  <c r="N16" i="28" s="1"/>
  <c r="L15" i="28"/>
  <c r="N15" i="28" s="1"/>
  <c r="L14" i="28"/>
  <c r="N14" i="28" s="1"/>
  <c r="K13" i="28"/>
  <c r="J13" i="28"/>
  <c r="I13" i="28"/>
  <c r="H13" i="28"/>
  <c r="G13" i="28"/>
  <c r="G30" i="28" s="1"/>
  <c r="L12" i="28"/>
  <c r="N12" i="28" s="1"/>
  <c r="L11" i="28"/>
  <c r="N11" i="28" s="1"/>
  <c r="L10" i="28"/>
  <c r="N10" i="28" s="1"/>
  <c r="L9" i="28"/>
  <c r="K8" i="28"/>
  <c r="J8" i="28"/>
  <c r="J30" i="28" s="1"/>
  <c r="I8" i="28"/>
  <c r="H8" i="28"/>
  <c r="H30" i="28" s="1"/>
  <c r="G8" i="28"/>
  <c r="L7" i="28"/>
  <c r="N7" i="28" s="1"/>
  <c r="L33" i="28" l="1"/>
  <c r="I30" i="28"/>
  <c r="I9" i="29"/>
  <c r="K9" i="29" s="1"/>
  <c r="N23" i="28"/>
  <c r="K30" i="28"/>
  <c r="L32" i="28"/>
  <c r="D30" i="29"/>
  <c r="L31" i="28"/>
  <c r="N31" i="28" s="1"/>
  <c r="N9" i="28"/>
  <c r="L13" i="28"/>
  <c r="N13" i="28" s="1"/>
  <c r="M21" i="30"/>
  <c r="O21" i="30" s="1"/>
  <c r="G19" i="30"/>
  <c r="G36" i="30" s="1"/>
  <c r="L8" i="28"/>
  <c r="L29" i="28"/>
  <c r="N29" i="28" s="1"/>
  <c r="H19" i="29"/>
  <c r="I19" i="29" s="1"/>
  <c r="K19" i="29" s="1"/>
  <c r="I7" i="29"/>
  <c r="K7" i="29" s="1"/>
  <c r="H27" i="29"/>
  <c r="H29" i="29" s="1"/>
  <c r="H30" i="29" s="1"/>
  <c r="I20" i="29"/>
  <c r="K20" i="29" s="1"/>
  <c r="G48" i="30"/>
  <c r="G18" i="30"/>
  <c r="M18" i="30" s="1"/>
  <c r="O18" i="30" s="1"/>
  <c r="M7" i="30"/>
  <c r="G37" i="30"/>
  <c r="M37" i="30" s="1"/>
  <c r="O37" i="30" s="1"/>
  <c r="M13" i="30"/>
  <c r="O13" i="30" s="1"/>
  <c r="I27" i="29" l="1"/>
  <c r="K27" i="29" s="1"/>
  <c r="G38" i="30"/>
  <c r="M36" i="30"/>
  <c r="O36" i="30" s="1"/>
  <c r="L30" i="28"/>
  <c r="N8" i="28"/>
  <c r="M48" i="30"/>
  <c r="O48" i="30" s="1"/>
  <c r="O7" i="30"/>
  <c r="G35" i="30"/>
  <c r="M35" i="30" s="1"/>
  <c r="O35" i="30" s="1"/>
  <c r="M19" i="30"/>
  <c r="O19" i="30" s="1"/>
  <c r="I29" i="29"/>
  <c r="I30" i="29" l="1"/>
  <c r="K30" i="29" s="1"/>
  <c r="K29" i="29"/>
  <c r="G43" i="30"/>
  <c r="M43" i="30" s="1"/>
  <c r="O43" i="30" s="1"/>
  <c r="M38" i="30"/>
  <c r="O38" i="30" s="1"/>
</calcChain>
</file>

<file path=xl/sharedStrings.xml><?xml version="1.0" encoding="utf-8"?>
<sst xmlns="http://schemas.openxmlformats.org/spreadsheetml/2006/main" count="183" uniqueCount="156">
  <si>
    <t>増減率</t>
  </si>
  <si>
    <t>工業用水道</t>
    <rPh sb="0" eb="3">
      <t>コウギョウヨウ</t>
    </rPh>
    <rPh sb="3" eb="5">
      <t>スイドウ</t>
    </rPh>
    <phoneticPr fontId="4"/>
  </si>
  <si>
    <t>イ　地方公営企業の決算状況</t>
    <rPh sb="2" eb="4">
      <t>チホウ</t>
    </rPh>
    <rPh sb="4" eb="6">
      <t>コウエイ</t>
    </rPh>
    <rPh sb="6" eb="8">
      <t>キギョウ</t>
    </rPh>
    <rPh sb="9" eb="11">
      <t>ケッサン</t>
    </rPh>
    <rPh sb="11" eb="13">
      <t>ジョウキョウ</t>
    </rPh>
    <phoneticPr fontId="4"/>
  </si>
  <si>
    <t>　　（ｉ）　法適用企業の収益的収支の状況</t>
    <rPh sb="6" eb="7">
      <t>ホウ</t>
    </rPh>
    <rPh sb="7" eb="9">
      <t>テキヨウ</t>
    </rPh>
    <rPh sb="9" eb="11">
      <t>キギョウ</t>
    </rPh>
    <rPh sb="12" eb="15">
      <t>シュウエキテキ</t>
    </rPh>
    <rPh sb="15" eb="17">
      <t>シュウシ</t>
    </rPh>
    <rPh sb="18" eb="20">
      <t>ジョウキョウ</t>
    </rPh>
    <phoneticPr fontId="4"/>
  </si>
  <si>
    <t>（単位：千円、％）</t>
    <rPh sb="1" eb="3">
      <t>タンイ</t>
    </rPh>
    <rPh sb="4" eb="6">
      <t>センエン</t>
    </rPh>
    <phoneticPr fontId="4"/>
  </si>
  <si>
    <t>事　業</t>
    <rPh sb="0" eb="3">
      <t>ジギョウ</t>
    </rPh>
    <phoneticPr fontId="4"/>
  </si>
  <si>
    <t>増減率</t>
    <rPh sb="0" eb="2">
      <t>ゾウゲン</t>
    </rPh>
    <rPh sb="2" eb="3">
      <t>リツ</t>
    </rPh>
    <phoneticPr fontId="4"/>
  </si>
  <si>
    <t>区　分</t>
    <rPh sb="0" eb="3">
      <t>クブン</t>
    </rPh>
    <phoneticPr fontId="4"/>
  </si>
  <si>
    <t>水道</t>
    <rPh sb="0" eb="2">
      <t>スイドウ</t>
    </rPh>
    <phoneticPr fontId="4"/>
  </si>
  <si>
    <t>交通</t>
    <rPh sb="0" eb="2">
      <t>コウツウ</t>
    </rPh>
    <phoneticPr fontId="4"/>
  </si>
  <si>
    <t>病院</t>
    <rPh sb="0" eb="2">
      <t>ビョウイン</t>
    </rPh>
    <phoneticPr fontId="4"/>
  </si>
  <si>
    <t>合　計</t>
    <rPh sb="0" eb="1">
      <t>ゴウ</t>
    </rPh>
    <rPh sb="2" eb="3">
      <t>ケイ</t>
    </rPh>
    <phoneticPr fontId="4"/>
  </si>
  <si>
    <t>総収益</t>
    <rPh sb="0" eb="1">
      <t>ソウ</t>
    </rPh>
    <rPh sb="1" eb="3">
      <t>シュウエキ</t>
    </rPh>
    <phoneticPr fontId="4"/>
  </si>
  <si>
    <t>経常収益</t>
    <rPh sb="0" eb="2">
      <t>ケイジョウ</t>
    </rPh>
    <rPh sb="2" eb="4">
      <t>シュウエキ</t>
    </rPh>
    <phoneticPr fontId="4"/>
  </si>
  <si>
    <t>営業収益</t>
    <rPh sb="0" eb="2">
      <t>エイギョウ</t>
    </rPh>
    <rPh sb="2" eb="4">
      <t>シュウエキ</t>
    </rPh>
    <phoneticPr fontId="4"/>
  </si>
  <si>
    <t>営業外収益</t>
    <rPh sb="0" eb="3">
      <t>エイギョウガイ</t>
    </rPh>
    <rPh sb="3" eb="5">
      <t>シュウエキ</t>
    </rPh>
    <phoneticPr fontId="4"/>
  </si>
  <si>
    <t>特別利益</t>
    <rPh sb="0" eb="2">
      <t>トクベツ</t>
    </rPh>
    <rPh sb="2" eb="4">
      <t>リエキ</t>
    </rPh>
    <phoneticPr fontId="4"/>
  </si>
  <si>
    <t>総費用</t>
    <rPh sb="0" eb="1">
      <t>ソウ</t>
    </rPh>
    <rPh sb="1" eb="3">
      <t>ヒヨウ</t>
    </rPh>
    <phoneticPr fontId="4"/>
  </si>
  <si>
    <t>経常費用</t>
    <rPh sb="0" eb="2">
      <t>ケイジョウ</t>
    </rPh>
    <rPh sb="2" eb="4">
      <t>ヒヨウ</t>
    </rPh>
    <phoneticPr fontId="4"/>
  </si>
  <si>
    <t>営業費用</t>
    <rPh sb="0" eb="2">
      <t>エイギョウ</t>
    </rPh>
    <rPh sb="2" eb="4">
      <t>ヒヨウ</t>
    </rPh>
    <phoneticPr fontId="4"/>
  </si>
  <si>
    <t>営業外費用</t>
    <rPh sb="0" eb="3">
      <t>エイギョウガイ</t>
    </rPh>
    <rPh sb="3" eb="5">
      <t>ヒヨウ</t>
    </rPh>
    <phoneticPr fontId="4"/>
  </si>
  <si>
    <t>特別損失</t>
    <rPh sb="0" eb="2">
      <t>トクベツ</t>
    </rPh>
    <rPh sb="2" eb="4">
      <t>ソンシツ</t>
    </rPh>
    <phoneticPr fontId="4"/>
  </si>
  <si>
    <t>経常損益</t>
    <rPh sb="0" eb="2">
      <t>ケイジョウ</t>
    </rPh>
    <rPh sb="2" eb="4">
      <t>ソンエキ</t>
    </rPh>
    <phoneticPr fontId="4"/>
  </si>
  <si>
    <t>経常利益</t>
    <rPh sb="0" eb="2">
      <t>ケイジョウ</t>
    </rPh>
    <rPh sb="2" eb="4">
      <t>リエキ</t>
    </rPh>
    <phoneticPr fontId="4"/>
  </si>
  <si>
    <t>経常損失</t>
    <rPh sb="0" eb="2">
      <t>ケイジョウ</t>
    </rPh>
    <rPh sb="2" eb="4">
      <t>ソンシツ</t>
    </rPh>
    <phoneticPr fontId="4"/>
  </si>
  <si>
    <t>純損益</t>
    <rPh sb="0" eb="1">
      <t>ジュン</t>
    </rPh>
    <rPh sb="1" eb="3">
      <t>ソンエキ</t>
    </rPh>
    <phoneticPr fontId="4"/>
  </si>
  <si>
    <t>純利益</t>
    <rPh sb="0" eb="3">
      <t>ジュンリエキ</t>
    </rPh>
    <phoneticPr fontId="4"/>
  </si>
  <si>
    <t>純損失</t>
    <rPh sb="0" eb="1">
      <t>ジュン</t>
    </rPh>
    <rPh sb="1" eb="3">
      <t>ソンシツ</t>
    </rPh>
    <phoneticPr fontId="4"/>
  </si>
  <si>
    <t>当年度未処分利益剰余金（未処理欠損金）</t>
    <rPh sb="0" eb="3">
      <t>トウネンド</t>
    </rPh>
    <rPh sb="3" eb="6">
      <t>ミショブン</t>
    </rPh>
    <rPh sb="6" eb="8">
      <t>リエキ</t>
    </rPh>
    <rPh sb="8" eb="11">
      <t>ジョウヨキン</t>
    </rPh>
    <rPh sb="12" eb="15">
      <t>ミショリ</t>
    </rPh>
    <rPh sb="15" eb="17">
      <t>ケッソン</t>
    </rPh>
    <rPh sb="17" eb="18">
      <t>キン</t>
    </rPh>
    <phoneticPr fontId="4"/>
  </si>
  <si>
    <t>不良債務</t>
    <rPh sb="0" eb="2">
      <t>フリョウ</t>
    </rPh>
    <rPh sb="2" eb="4">
      <t>サイム</t>
    </rPh>
    <phoneticPr fontId="4"/>
  </si>
  <si>
    <t>流動資産</t>
    <rPh sb="0" eb="2">
      <t>リュウドウ</t>
    </rPh>
    <rPh sb="2" eb="4">
      <t>シサン</t>
    </rPh>
    <phoneticPr fontId="4"/>
  </si>
  <si>
    <t>流動負債</t>
    <rPh sb="0" eb="2">
      <t>リュウドウ</t>
    </rPh>
    <rPh sb="2" eb="4">
      <t>フサイ</t>
    </rPh>
    <phoneticPr fontId="4"/>
  </si>
  <si>
    <t>赤字等の</t>
    <rPh sb="0" eb="2">
      <t>アカジ</t>
    </rPh>
    <rPh sb="2" eb="3">
      <t>トウ</t>
    </rPh>
    <phoneticPr fontId="4"/>
  </si>
  <si>
    <t>事業数</t>
    <rPh sb="0" eb="3">
      <t>ジギョウスウ</t>
    </rPh>
    <phoneticPr fontId="4"/>
  </si>
  <si>
    <t>当年度未処理欠損金</t>
    <rPh sb="0" eb="3">
      <t>トウネンド</t>
    </rPh>
    <rPh sb="3" eb="6">
      <t>ミショリ</t>
    </rPh>
    <rPh sb="6" eb="9">
      <t>ケッソンキン</t>
    </rPh>
    <phoneticPr fontId="4"/>
  </si>
  <si>
    <t>総収支比率</t>
    <rPh sb="0" eb="1">
      <t>ソウ</t>
    </rPh>
    <rPh sb="1" eb="3">
      <t>シュウシ</t>
    </rPh>
    <rPh sb="3" eb="5">
      <t>ヒリツ</t>
    </rPh>
    <phoneticPr fontId="4"/>
  </si>
  <si>
    <t>経常収支比率</t>
    <rPh sb="0" eb="2">
      <t>ケイジョウ</t>
    </rPh>
    <rPh sb="2" eb="4">
      <t>シュウシ</t>
    </rPh>
    <rPh sb="4" eb="6">
      <t>ヒリツ</t>
    </rPh>
    <phoneticPr fontId="4"/>
  </si>
  <si>
    <t>営業収益対営業費用比率</t>
    <rPh sb="0" eb="2">
      <t>エイギョウ</t>
    </rPh>
    <rPh sb="2" eb="4">
      <t>シュウエキ</t>
    </rPh>
    <rPh sb="4" eb="5">
      <t>タイ</t>
    </rPh>
    <rPh sb="5" eb="7">
      <t>エイギョウ</t>
    </rPh>
    <rPh sb="7" eb="9">
      <t>ヒヨウ</t>
    </rPh>
    <rPh sb="9" eb="11">
      <t>ヒリツ</t>
    </rPh>
    <phoneticPr fontId="4"/>
  </si>
  <si>
    <t>営業外収益対営業外費用比率</t>
    <rPh sb="0" eb="2">
      <t>エイギョウ</t>
    </rPh>
    <rPh sb="2" eb="3">
      <t>ガイ</t>
    </rPh>
    <rPh sb="3" eb="5">
      <t>シュウエキ</t>
    </rPh>
    <rPh sb="5" eb="6">
      <t>タイ</t>
    </rPh>
    <rPh sb="6" eb="8">
      <t>エイギョウ</t>
    </rPh>
    <rPh sb="8" eb="9">
      <t>ガイ</t>
    </rPh>
    <rPh sb="9" eb="11">
      <t>ヒヨウ</t>
    </rPh>
    <rPh sb="11" eb="13">
      <t>ヒリツ</t>
    </rPh>
    <phoneticPr fontId="4"/>
  </si>
  <si>
    <t>不良債務対営業収益比率</t>
    <rPh sb="0" eb="2">
      <t>フリョウ</t>
    </rPh>
    <rPh sb="2" eb="4">
      <t>サイム</t>
    </rPh>
    <rPh sb="4" eb="5">
      <t>タイ</t>
    </rPh>
    <rPh sb="5" eb="7">
      <t>エイギョウ</t>
    </rPh>
    <rPh sb="7" eb="9">
      <t>シュウエキ</t>
    </rPh>
    <rPh sb="9" eb="11">
      <t>ヒリツ</t>
    </rPh>
    <phoneticPr fontId="4"/>
  </si>
  <si>
    <t>流動比率</t>
    <rPh sb="0" eb="2">
      <t>リュウドウ</t>
    </rPh>
    <rPh sb="2" eb="4">
      <t>ヒリツ</t>
    </rPh>
    <phoneticPr fontId="4"/>
  </si>
  <si>
    <t>　　(ii) 法適用企業の資本的収支の状況</t>
    <rPh sb="7" eb="8">
      <t>ホウ</t>
    </rPh>
    <rPh sb="8" eb="10">
      <t>テキヨウ</t>
    </rPh>
    <rPh sb="10" eb="12">
      <t>キギョウ</t>
    </rPh>
    <rPh sb="13" eb="16">
      <t>シホンテキ</t>
    </rPh>
    <rPh sb="16" eb="18">
      <t>シュウシ</t>
    </rPh>
    <rPh sb="19" eb="21">
      <t>ジョウキョウ</t>
    </rPh>
    <phoneticPr fontId="4"/>
  </si>
  <si>
    <t>事　業　　</t>
    <rPh sb="0" eb="3">
      <t>ジギョウ</t>
    </rPh>
    <phoneticPr fontId="4"/>
  </si>
  <si>
    <t>　区　分</t>
    <rPh sb="1" eb="2">
      <t>ク</t>
    </rPh>
    <rPh sb="3" eb="4">
      <t>ブン</t>
    </rPh>
    <phoneticPr fontId="4"/>
  </si>
  <si>
    <t>水道</t>
    <rPh sb="0" eb="1">
      <t>ミズ</t>
    </rPh>
    <rPh sb="1" eb="2">
      <t>ミチ</t>
    </rPh>
    <phoneticPr fontId="4"/>
  </si>
  <si>
    <t>合　計</t>
  </si>
  <si>
    <t>資  本  的  収  入    （Ａ）</t>
  </si>
  <si>
    <t>企        業        債</t>
  </si>
  <si>
    <t>他  会  計  繰  入  金</t>
  </si>
  <si>
    <t>出        資        金</t>
  </si>
  <si>
    <t>負        担        金</t>
  </si>
  <si>
    <t>借        入        金</t>
  </si>
  <si>
    <t>補        助        金</t>
  </si>
  <si>
    <t>国   庫   補   助   金</t>
  </si>
  <si>
    <t>都    補     助     金</t>
  </si>
  <si>
    <t>そ        の        他</t>
  </si>
  <si>
    <t>前年度同意等債で今年度収入分(C)</t>
    <rPh sb="3" eb="5">
      <t>ドウイ</t>
    </rPh>
    <rPh sb="5" eb="6">
      <t>トウ</t>
    </rPh>
    <phoneticPr fontId="4"/>
  </si>
  <si>
    <t>資  本  的  支  出    （Ｅ）</t>
  </si>
  <si>
    <t>建   設   改   良   費</t>
  </si>
  <si>
    <t>うち 職  員  給  与  費</t>
  </si>
  <si>
    <t>うち 建    設   利   息</t>
  </si>
  <si>
    <t>企  業  債  償  還  金</t>
  </si>
  <si>
    <t>他  会  計  へ　の　支　出　金</t>
    <rPh sb="13" eb="16">
      <t>シシュツ</t>
    </rPh>
    <rPh sb="17" eb="18">
      <t>キン</t>
    </rPh>
    <phoneticPr fontId="4"/>
  </si>
  <si>
    <t>資本的収入額が資本的支出額に不足
する額(E)-(D) (F)</t>
    <rPh sb="14" eb="16">
      <t>フソク</t>
    </rPh>
    <rPh sb="19" eb="20">
      <t>ガク</t>
    </rPh>
    <phoneticPr fontId="4"/>
  </si>
  <si>
    <t>補  て  ん  財  源     (Ｇ）</t>
  </si>
  <si>
    <t>補てん財源不足率    (H)/(E)</t>
  </si>
  <si>
    <t>　　（iii）　法非適用企業の収支の状況</t>
    <rPh sb="8" eb="9">
      <t>ホウ</t>
    </rPh>
    <rPh sb="9" eb="10">
      <t>ヒ</t>
    </rPh>
    <rPh sb="10" eb="12">
      <t>テキヨウ</t>
    </rPh>
    <rPh sb="12" eb="14">
      <t>キギョウ</t>
    </rPh>
    <rPh sb="15" eb="17">
      <t>シュウシ</t>
    </rPh>
    <rPh sb="18" eb="20">
      <t>ジョウキョウ</t>
    </rPh>
    <phoneticPr fontId="4"/>
  </si>
  <si>
    <t xml:space="preserve">    （単位：千円、％）</t>
    <rPh sb="9" eb="10">
      <t>エン</t>
    </rPh>
    <phoneticPr fontId="4"/>
  </si>
  <si>
    <t>事　業　</t>
    <rPh sb="0" eb="3">
      <t>ジギョウ</t>
    </rPh>
    <phoneticPr fontId="4"/>
  </si>
  <si>
    <t>　区　分</t>
    <rPh sb="1" eb="4">
      <t>クブン</t>
    </rPh>
    <phoneticPr fontId="4"/>
  </si>
  <si>
    <t>下水道</t>
  </si>
  <si>
    <t>と畜場</t>
  </si>
  <si>
    <t>観光施設</t>
    <rPh sb="0" eb="2">
      <t>カンコウ</t>
    </rPh>
    <rPh sb="2" eb="4">
      <t>シセツ</t>
    </rPh>
    <phoneticPr fontId="4"/>
  </si>
  <si>
    <t>宅地造成</t>
  </si>
  <si>
    <t>駐車場</t>
  </si>
  <si>
    <t>介護ｻｰﾋﾞｽ</t>
    <rPh sb="0" eb="2">
      <t>カイゴ</t>
    </rPh>
    <phoneticPr fontId="4"/>
  </si>
  <si>
    <t>総    収    益    （Ａ）</t>
  </si>
  <si>
    <t>料  金  収  入</t>
  </si>
  <si>
    <t>収</t>
  </si>
  <si>
    <t>国 庫 補 助 金</t>
  </si>
  <si>
    <t>都  補  助  金</t>
  </si>
  <si>
    <t>益</t>
  </si>
  <si>
    <t>他会計繰入金</t>
  </si>
  <si>
    <t>そ    の    他</t>
  </si>
  <si>
    <t>的</t>
  </si>
  <si>
    <t>総    費    用    （Ｂ）</t>
  </si>
  <si>
    <t>職 員 給 与 費</t>
  </si>
  <si>
    <t>支  払  利  息</t>
  </si>
  <si>
    <t>うち地方債利息</t>
  </si>
  <si>
    <t>支</t>
  </si>
  <si>
    <t>差      引    （Ａ－Ｂ）</t>
  </si>
  <si>
    <t>資 本 的 収 入    （Ｃ）</t>
  </si>
  <si>
    <t>地    方    債</t>
  </si>
  <si>
    <t>資</t>
  </si>
  <si>
    <t>出  資  金</t>
  </si>
  <si>
    <t>補  助  金</t>
  </si>
  <si>
    <t>本</t>
  </si>
  <si>
    <t>借  入  金</t>
  </si>
  <si>
    <t>資 本 的 支 出    （Ｄ）</t>
  </si>
  <si>
    <t>建 設 改 良 費</t>
  </si>
  <si>
    <t>地方債償還金  （Ｅ）</t>
  </si>
  <si>
    <t>他会計繰出金</t>
  </si>
  <si>
    <t>差      引    （Ｃ－Ｄ）</t>
  </si>
  <si>
    <t>収  入  計(Ａ＋Ｃ)    （Ｆ）</t>
  </si>
  <si>
    <t>支  出  計(Ｂ＋Ｄ)    （Ｇ）</t>
  </si>
  <si>
    <t>収支再差引(Ｆ－Ｇ)    （Ｈ）</t>
  </si>
  <si>
    <t>積      立      金    （Ｉ）</t>
  </si>
  <si>
    <t>前年度からの繰越金    （Ｊ）</t>
  </si>
  <si>
    <t>前年度繰上充用金      （Ｋ）</t>
  </si>
  <si>
    <t>形式収支(H-I+J-K+L)   （Ｍ）</t>
  </si>
  <si>
    <t>翌年度に繰越すべき財源（Ｎ）</t>
  </si>
  <si>
    <t>赤字比率</t>
    <rPh sb="0" eb="2">
      <t>アカジ</t>
    </rPh>
    <rPh sb="2" eb="4">
      <t>ヒリツ</t>
    </rPh>
    <phoneticPr fontId="4"/>
  </si>
  <si>
    <t>収益的収支比率  Ａ/(Ｂ＋Ｅ)</t>
  </si>
  <si>
    <t>翌年度へ繰り越される支出の財源
充当額（Ｂ）</t>
    <rPh sb="13" eb="15">
      <t>ザイゲン</t>
    </rPh>
    <rPh sb="16" eb="18">
      <t>ジュウトウ</t>
    </rPh>
    <rPh sb="18" eb="19">
      <t>ガク</t>
    </rPh>
    <phoneticPr fontId="4"/>
  </si>
  <si>
    <t>Ｃ</t>
    <phoneticPr fontId="4"/>
  </si>
  <si>
    <t>Ｄ</t>
    <phoneticPr fontId="4"/>
  </si>
  <si>
    <t>Ｅ</t>
    <phoneticPr fontId="4"/>
  </si>
  <si>
    <t>Ｆ</t>
    <phoneticPr fontId="4"/>
  </si>
  <si>
    <t>Ｇ</t>
    <phoneticPr fontId="4"/>
  </si>
  <si>
    <t>Ｈ</t>
    <phoneticPr fontId="4"/>
  </si>
  <si>
    <t>Ｊ</t>
    <phoneticPr fontId="4"/>
  </si>
  <si>
    <t>Ｋ</t>
    <phoneticPr fontId="4"/>
  </si>
  <si>
    <t>　　　－</t>
    <phoneticPr fontId="3"/>
  </si>
  <si>
    <t>Ａ／Ｅ</t>
    <phoneticPr fontId="4"/>
  </si>
  <si>
    <t>Ｂ／Ｆ</t>
    <phoneticPr fontId="4"/>
  </si>
  <si>
    <t>Ｃ／Ｇ</t>
    <phoneticPr fontId="4"/>
  </si>
  <si>
    <t>Ｄ／Ｈ</t>
    <phoneticPr fontId="4"/>
  </si>
  <si>
    <t>（単位：千円、％）</t>
    <phoneticPr fontId="4"/>
  </si>
  <si>
    <t>工業用水道</t>
    <phoneticPr fontId="4"/>
  </si>
  <si>
    <t>交通</t>
    <phoneticPr fontId="4"/>
  </si>
  <si>
    <t>病院</t>
    <phoneticPr fontId="4"/>
  </si>
  <si>
    <t>合　計</t>
    <phoneticPr fontId="4"/>
  </si>
  <si>
    <t>純  計  Ａ－（Ｂ＋Ｃ）　（Ｄ）</t>
    <phoneticPr fontId="4"/>
  </si>
  <si>
    <t>補てん財源不足額　(F)-(G)　(Ｈ)</t>
    <phoneticPr fontId="4"/>
  </si>
  <si>
    <t>簡易水道</t>
    <phoneticPr fontId="4"/>
  </si>
  <si>
    <t>うち職員給与費</t>
    <phoneticPr fontId="4"/>
  </si>
  <si>
    <t>うち建設利息</t>
    <phoneticPr fontId="4"/>
  </si>
  <si>
    <t>実質収支(M-N)</t>
    <phoneticPr fontId="4"/>
  </si>
  <si>
    <t>黒  字 （Ｏ）</t>
    <phoneticPr fontId="4"/>
  </si>
  <si>
    <t>赤  字 （Ｐ）</t>
    <phoneticPr fontId="4"/>
  </si>
  <si>
    <t>Ａ</t>
    <phoneticPr fontId="4"/>
  </si>
  <si>
    <t>Ｂ</t>
    <phoneticPr fontId="4"/>
  </si>
  <si>
    <t>－　</t>
  </si>
  <si>
    <t>Ｉ／Ｃ</t>
    <phoneticPr fontId="4"/>
  </si>
  <si>
    <t>Ｊ／Ｋ</t>
    <phoneticPr fontId="4"/>
  </si>
  <si>
    <t>皆増</t>
    <rPh sb="0" eb="1">
      <t>ミナ</t>
    </rPh>
    <rPh sb="1" eb="2">
      <t>ゾウ</t>
    </rPh>
    <phoneticPr fontId="3"/>
  </si>
  <si>
    <t>Ｉ</t>
    <phoneticPr fontId="4"/>
  </si>
  <si>
    <t>収益的支出充当地方債等（Ｌ）</t>
    <rPh sb="5" eb="7">
      <t>ジュウトウ</t>
    </rPh>
    <rPh sb="7" eb="10">
      <t>チホウサイ</t>
    </rPh>
    <rPh sb="10" eb="11">
      <t>トウ</t>
    </rPh>
    <phoneticPr fontId="3"/>
  </si>
  <si>
    <t>（注）各比率の増減率欄については増減を表示。</t>
    <rPh sb="1" eb="2">
      <t>チュウ</t>
    </rPh>
    <rPh sb="3" eb="4">
      <t>カク</t>
    </rPh>
    <rPh sb="4" eb="6">
      <t>ヒリツ</t>
    </rPh>
    <rPh sb="7" eb="9">
      <t>ゾウゲン</t>
    </rPh>
    <rPh sb="9" eb="10">
      <t>リツ</t>
    </rPh>
    <rPh sb="10" eb="11">
      <t>ラン</t>
    </rPh>
    <rPh sb="16" eb="18">
      <t>ゾウゲン</t>
    </rPh>
    <rPh sb="19" eb="21">
      <t>ヒョウジ</t>
    </rPh>
    <phoneticPr fontId="0"/>
  </si>
  <si>
    <t>（注）各比率の増減率欄については増減を表示。</t>
  </si>
  <si>
    <t>下水道</t>
    <rPh sb="0" eb="3">
      <t>ゲスイドウ</t>
    </rPh>
    <phoneticPr fontId="3"/>
  </si>
  <si>
    <t>0.0</t>
    <phoneticPr fontId="3"/>
  </si>
  <si>
    <t>-</t>
    <phoneticPr fontId="3"/>
  </si>
  <si>
    <t>30年度</t>
    <rPh sb="2" eb="4">
      <t>ネンド</t>
    </rPh>
    <phoneticPr fontId="4"/>
  </si>
  <si>
    <t>元年度</t>
    <rPh sb="0" eb="1">
      <t>モト</t>
    </rPh>
    <rPh sb="1" eb="3">
      <t>ネンド</t>
    </rPh>
    <phoneticPr fontId="4"/>
  </si>
  <si>
    <t>合　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</si>
</sst>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#,##0.0;&quot;△ &quot;#,##0.0"/>
    <numFmt numFmtId="178" formatCode="#,##0.0;[Red]\-#,##0.0"/>
    <numFmt numFmtId="179" formatCode="0.0_ "/>
    <numFmt numFmtId="180" formatCode="0.0_);[Red]\(0.0\)"/>
    <numFmt numFmtId="181" formatCode="0.000_);[Red]\(0.000\)"/>
  </numFmts>
  <fonts count="33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family val="3"/>
      <charset val="255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56">
    <xf numFmtId="0" fontId="0" fillId="0" borderId="0"/>
    <xf numFmtId="0" fontId="2" fillId="0" borderId="0"/>
    <xf numFmtId="38" fontId="6" fillId="0" borderId="0" applyFont="0" applyFill="0" applyBorder="0" applyAlignment="0" applyProtection="0"/>
    <xf numFmtId="0" fontId="6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8" fillId="0" borderId="0"/>
    <xf numFmtId="0" fontId="13" fillId="2" borderId="0"/>
    <xf numFmtId="0" fontId="7" fillId="0" borderId="0"/>
    <xf numFmtId="38" fontId="7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1" borderId="37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" fillId="23" borderId="38" applyNumberFormat="0" applyFont="0" applyAlignment="0" applyProtection="0">
      <alignment vertical="center"/>
    </xf>
    <xf numFmtId="0" fontId="19" fillId="0" borderId="39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4" borderId="4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3" fillId="0" borderId="41" applyNumberFormat="0" applyFill="0" applyAlignment="0" applyProtection="0">
      <alignment vertical="center"/>
    </xf>
    <xf numFmtId="0" fontId="24" fillId="0" borderId="42" applyNumberFormat="0" applyFill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4" applyNumberFormat="0" applyFill="0" applyAlignment="0" applyProtection="0">
      <alignment vertical="center"/>
    </xf>
    <xf numFmtId="0" fontId="27" fillId="24" borderId="4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40" applyNumberFormat="0" applyAlignment="0" applyProtection="0">
      <alignment vertical="center"/>
    </xf>
    <xf numFmtId="0" fontId="13" fillId="0" borderId="0"/>
    <xf numFmtId="0" fontId="30" fillId="5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1" fillId="0" borderId="0">
      <alignment vertical="center"/>
    </xf>
  </cellStyleXfs>
  <cellXfs count="198">
    <xf numFmtId="0" fontId="0" fillId="0" borderId="0" xfId="0"/>
    <xf numFmtId="0" fontId="12" fillId="0" borderId="0" xfId="1" applyFont="1" applyFill="1"/>
    <xf numFmtId="0" fontId="12" fillId="0" borderId="0" xfId="1" applyFont="1" applyAlignment="1">
      <alignment vertical="center"/>
    </xf>
    <xf numFmtId="0" fontId="12" fillId="0" borderId="0" xfId="1" applyFont="1" applyBorder="1" applyAlignment="1">
      <alignment vertical="center"/>
    </xf>
    <xf numFmtId="0" fontId="12" fillId="0" borderId="0" xfId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12" fillId="0" borderId="3" xfId="1" applyFont="1" applyFill="1" applyBorder="1" applyAlignment="1">
      <alignment vertical="center"/>
    </xf>
    <xf numFmtId="0" fontId="10" fillId="0" borderId="0" xfId="1" applyFont="1" applyFill="1" applyAlignment="1">
      <alignment vertical="center"/>
    </xf>
    <xf numFmtId="0" fontId="12" fillId="0" borderId="0" xfId="1" applyFont="1" applyFill="1" applyBorder="1" applyAlignment="1">
      <alignment horizontal="right" vertical="center"/>
    </xf>
    <xf numFmtId="0" fontId="12" fillId="0" borderId="13" xfId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right" vertical="center"/>
    </xf>
    <xf numFmtId="0" fontId="12" fillId="0" borderId="32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/>
    </xf>
    <xf numFmtId="0" fontId="12" fillId="0" borderId="19" xfId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/>
    </xf>
    <xf numFmtId="0" fontId="12" fillId="0" borderId="16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2" fillId="0" borderId="31" xfId="1" applyFont="1" applyFill="1" applyBorder="1" applyAlignment="1">
      <alignment horizontal="center" vertical="center"/>
    </xf>
    <xf numFmtId="0" fontId="12" fillId="0" borderId="34" xfId="1" applyFont="1" applyFill="1" applyBorder="1" applyAlignment="1">
      <alignment vertical="center"/>
    </xf>
    <xf numFmtId="0" fontId="12" fillId="0" borderId="25" xfId="1" applyFont="1" applyFill="1" applyBorder="1" applyAlignment="1">
      <alignment vertical="center"/>
    </xf>
    <xf numFmtId="0" fontId="12" fillId="0" borderId="6" xfId="1" applyFont="1" applyFill="1" applyBorder="1" applyAlignment="1">
      <alignment horizontal="right" vertical="center"/>
    </xf>
    <xf numFmtId="0" fontId="12" fillId="0" borderId="15" xfId="1" applyFont="1" applyFill="1" applyBorder="1" applyAlignment="1">
      <alignment vertical="center"/>
    </xf>
    <xf numFmtId="0" fontId="12" fillId="0" borderId="12" xfId="1" applyFont="1" applyFill="1" applyBorder="1" applyAlignment="1">
      <alignment vertical="center"/>
    </xf>
    <xf numFmtId="0" fontId="12" fillId="0" borderId="10" xfId="1" applyFont="1" applyFill="1" applyBorder="1" applyAlignment="1">
      <alignment vertical="center"/>
    </xf>
    <xf numFmtId="0" fontId="12" fillId="0" borderId="5" xfId="1" applyFont="1" applyFill="1" applyBorder="1" applyAlignment="1">
      <alignment horizontal="right" vertical="center"/>
    </xf>
    <xf numFmtId="0" fontId="12" fillId="0" borderId="11" xfId="1" applyFont="1" applyFill="1" applyBorder="1" applyAlignment="1">
      <alignment vertical="center"/>
    </xf>
    <xf numFmtId="0" fontId="12" fillId="0" borderId="16" xfId="1" applyFont="1" applyFill="1" applyBorder="1" applyAlignment="1">
      <alignment vertical="center"/>
    </xf>
    <xf numFmtId="0" fontId="12" fillId="0" borderId="1" xfId="1" applyFont="1" applyFill="1" applyBorder="1" applyAlignment="1">
      <alignment vertical="center"/>
    </xf>
    <xf numFmtId="0" fontId="12" fillId="0" borderId="8" xfId="1" applyFont="1" applyFill="1" applyBorder="1" applyAlignment="1">
      <alignment horizontal="right" vertical="center"/>
    </xf>
    <xf numFmtId="0" fontId="12" fillId="0" borderId="4" xfId="1" applyFont="1" applyFill="1" applyBorder="1" applyAlignment="1">
      <alignment vertical="center"/>
    </xf>
    <xf numFmtId="0" fontId="12" fillId="0" borderId="6" xfId="1" applyFont="1" applyFill="1" applyBorder="1" applyAlignment="1">
      <alignment vertical="center"/>
    </xf>
    <xf numFmtId="0" fontId="12" fillId="0" borderId="7" xfId="1" applyFont="1" applyFill="1" applyBorder="1" applyAlignment="1">
      <alignment vertical="center"/>
    </xf>
    <xf numFmtId="0" fontId="12" fillId="0" borderId="8" xfId="1" applyFont="1" applyFill="1" applyBorder="1" applyAlignment="1">
      <alignment vertical="center"/>
    </xf>
    <xf numFmtId="0" fontId="11" fillId="0" borderId="50" xfId="1" applyFont="1" applyFill="1" applyBorder="1" applyAlignment="1">
      <alignment vertical="center"/>
    </xf>
    <xf numFmtId="0" fontId="12" fillId="0" borderId="50" xfId="1" applyFont="1" applyFill="1" applyBorder="1" applyAlignment="1">
      <alignment vertical="center"/>
    </xf>
    <xf numFmtId="0" fontId="12" fillId="0" borderId="50" xfId="1" quotePrefix="1" applyFont="1" applyFill="1" applyBorder="1" applyAlignment="1">
      <alignment horizontal="left" vertical="center"/>
    </xf>
    <xf numFmtId="0" fontId="12" fillId="0" borderId="15" xfId="1" quotePrefix="1" applyFont="1" applyFill="1" applyBorder="1" applyAlignment="1">
      <alignment horizontal="left" vertical="center"/>
    </xf>
    <xf numFmtId="0" fontId="12" fillId="0" borderId="7" xfId="1" applyFont="1" applyFill="1" applyBorder="1" applyAlignment="1">
      <alignment horizontal="right" vertical="center"/>
    </xf>
    <xf numFmtId="0" fontId="12" fillId="0" borderId="49" xfId="1" applyFont="1" applyFill="1" applyBorder="1" applyAlignment="1">
      <alignment vertical="center"/>
    </xf>
    <xf numFmtId="0" fontId="12" fillId="0" borderId="51" xfId="1" applyFont="1" applyFill="1" applyBorder="1" applyAlignment="1">
      <alignment vertical="center"/>
    </xf>
    <xf numFmtId="0" fontId="12" fillId="0" borderId="52" xfId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2" fillId="0" borderId="0" xfId="1" applyNumberFormat="1" applyFont="1" applyBorder="1" applyAlignment="1">
      <alignment vertical="center"/>
    </xf>
    <xf numFmtId="0" fontId="12" fillId="0" borderId="0" xfId="1" applyNumberFormat="1" applyFont="1" applyBorder="1" applyAlignment="1">
      <alignment horizontal="right" vertical="center"/>
    </xf>
    <xf numFmtId="0" fontId="12" fillId="0" borderId="13" xfId="1" quotePrefix="1" applyNumberFormat="1" applyFont="1" applyBorder="1" applyAlignment="1">
      <alignment horizontal="left" vertical="center"/>
    </xf>
    <xf numFmtId="0" fontId="12" fillId="0" borderId="14" xfId="1" applyNumberFormat="1" applyFont="1" applyBorder="1" applyAlignment="1">
      <alignment horizontal="center" vertical="center"/>
    </xf>
    <xf numFmtId="0" fontId="12" fillId="0" borderId="32" xfId="1" applyNumberFormat="1" applyFont="1" applyBorder="1" applyAlignment="1">
      <alignment horizontal="right" vertical="center"/>
    </xf>
    <xf numFmtId="0" fontId="12" fillId="0" borderId="23" xfId="1" quotePrefix="1" applyNumberFormat="1" applyFont="1" applyBorder="1" applyAlignment="1">
      <alignment horizontal="center" vertical="center"/>
    </xf>
    <xf numFmtId="0" fontId="12" fillId="0" borderId="22" xfId="1" applyNumberFormat="1" applyFont="1" applyBorder="1" applyAlignment="1">
      <alignment horizontal="center" vertical="center"/>
    </xf>
    <xf numFmtId="0" fontId="12" fillId="0" borderId="19" xfId="1" applyNumberFormat="1" applyFont="1" applyBorder="1" applyAlignment="1">
      <alignment horizontal="center" vertical="center"/>
    </xf>
    <xf numFmtId="0" fontId="12" fillId="0" borderId="16" xfId="1" applyNumberFormat="1" applyFont="1" applyBorder="1" applyAlignment="1">
      <alignment horizontal="left" vertical="center"/>
    </xf>
    <xf numFmtId="0" fontId="12" fillId="0" borderId="1" xfId="1" applyNumberFormat="1" applyFont="1" applyBorder="1" applyAlignment="1">
      <alignment horizontal="left" vertical="center"/>
    </xf>
    <xf numFmtId="0" fontId="12" fillId="0" borderId="8" xfId="1" applyNumberFormat="1" applyFont="1" applyBorder="1" applyAlignment="1">
      <alignment horizontal="center" vertical="center"/>
    </xf>
    <xf numFmtId="0" fontId="12" fillId="0" borderId="48" xfId="1" applyNumberFormat="1" applyFont="1" applyBorder="1" applyAlignment="1">
      <alignment horizontal="center" vertical="center"/>
    </xf>
    <xf numFmtId="0" fontId="7" fillId="0" borderId="29" xfId="1" applyNumberFormat="1" applyFont="1" applyBorder="1" applyAlignment="1">
      <alignment horizontal="center" vertical="center"/>
    </xf>
    <xf numFmtId="0" fontId="12" fillId="0" borderId="29" xfId="1" applyNumberFormat="1" applyFont="1" applyBorder="1" applyAlignment="1">
      <alignment horizontal="center" vertical="center"/>
    </xf>
    <xf numFmtId="0" fontId="12" fillId="0" borderId="29" xfId="1" applyNumberFormat="1" applyFont="1" applyFill="1" applyBorder="1" applyAlignment="1">
      <alignment horizontal="center" vertical="center"/>
    </xf>
    <xf numFmtId="0" fontId="12" fillId="0" borderId="31" xfId="1" applyNumberFormat="1" applyFont="1" applyBorder="1" applyAlignment="1">
      <alignment horizontal="center" vertical="center"/>
    </xf>
    <xf numFmtId="0" fontId="12" fillId="0" borderId="15" xfId="1" applyNumberFormat="1" applyFont="1" applyBorder="1" applyAlignment="1">
      <alignment vertical="center"/>
    </xf>
    <xf numFmtId="0" fontId="12" fillId="0" borderId="48" xfId="1" applyNumberFormat="1" applyFont="1" applyBorder="1" applyAlignment="1">
      <alignment vertical="center"/>
    </xf>
    <xf numFmtId="0" fontId="12" fillId="0" borderId="55" xfId="1" applyNumberFormat="1" applyFont="1" applyBorder="1" applyAlignment="1">
      <alignment vertical="center"/>
    </xf>
    <xf numFmtId="0" fontId="12" fillId="0" borderId="29" xfId="1" applyNumberFormat="1" applyFont="1" applyBorder="1" applyAlignment="1">
      <alignment vertical="center"/>
    </xf>
    <xf numFmtId="0" fontId="12" fillId="0" borderId="27" xfId="1" applyNumberFormat="1" applyFont="1" applyBorder="1" applyAlignment="1">
      <alignment vertical="center"/>
    </xf>
    <xf numFmtId="0" fontId="12" fillId="0" borderId="28" xfId="1" applyNumberFormat="1" applyFont="1" applyBorder="1" applyAlignment="1">
      <alignment vertical="center"/>
    </xf>
    <xf numFmtId="0" fontId="12" fillId="0" borderId="36" xfId="1" applyNumberFormat="1" applyFont="1" applyBorder="1" applyAlignment="1">
      <alignment vertical="center"/>
    </xf>
    <xf numFmtId="0" fontId="12" fillId="0" borderId="57" xfId="1" applyNumberFormat="1" applyFont="1" applyBorder="1" applyAlignment="1">
      <alignment vertical="center"/>
    </xf>
    <xf numFmtId="0" fontId="12" fillId="0" borderId="29" xfId="1" quotePrefix="1" applyNumberFormat="1" applyFont="1" applyBorder="1" applyAlignment="1">
      <alignment horizontal="left" vertical="center"/>
    </xf>
    <xf numFmtId="0" fontId="12" fillId="0" borderId="50" xfId="1" applyNumberFormat="1" applyFont="1" applyBorder="1" applyAlignment="1">
      <alignment vertical="center"/>
    </xf>
    <xf numFmtId="0" fontId="12" fillId="0" borderId="4" xfId="1" applyNumberFormat="1" applyFont="1" applyBorder="1" applyAlignment="1">
      <alignment vertical="center"/>
    </xf>
    <xf numFmtId="0" fontId="12" fillId="0" borderId="17" xfId="1" applyNumberFormat="1" applyFont="1" applyBorder="1" applyAlignment="1">
      <alignment vertical="center"/>
    </xf>
    <xf numFmtId="0" fontId="12" fillId="0" borderId="18" xfId="1" applyNumberFormat="1" applyFont="1" applyBorder="1" applyAlignment="1">
      <alignment vertical="center"/>
    </xf>
    <xf numFmtId="0" fontId="9" fillId="0" borderId="0" xfId="1" applyFont="1" applyAlignment="1">
      <alignment horizontal="left" vertical="center"/>
    </xf>
    <xf numFmtId="176" fontId="12" fillId="0" borderId="0" xfId="1" applyNumberFormat="1" applyFont="1" applyAlignment="1">
      <alignment vertical="center"/>
    </xf>
    <xf numFmtId="0" fontId="12" fillId="0" borderId="0" xfId="1" applyNumberFormat="1" applyFont="1" applyBorder="1" applyAlignment="1">
      <alignment horizontal="left" vertical="center"/>
    </xf>
    <xf numFmtId="176" fontId="12" fillId="0" borderId="0" xfId="1" applyNumberFormat="1" applyFont="1" applyBorder="1" applyAlignment="1">
      <alignment vertical="center"/>
    </xf>
    <xf numFmtId="0" fontId="12" fillId="0" borderId="0" xfId="1" applyNumberFormat="1" applyFont="1" applyAlignment="1">
      <alignment vertical="center"/>
    </xf>
    <xf numFmtId="0" fontId="12" fillId="0" borderId="13" xfId="1" applyNumberFormat="1" applyFont="1" applyBorder="1" applyAlignment="1">
      <alignment horizontal="left" vertical="center"/>
    </xf>
    <xf numFmtId="0" fontId="12" fillId="0" borderId="60" xfId="1" applyNumberFormat="1" applyFont="1" applyBorder="1" applyAlignment="1">
      <alignment horizontal="right" vertical="center"/>
    </xf>
    <xf numFmtId="0" fontId="12" fillId="0" borderId="61" xfId="1" applyNumberFormat="1" applyFont="1" applyBorder="1" applyAlignment="1">
      <alignment horizontal="center" vertical="center"/>
    </xf>
    <xf numFmtId="176" fontId="12" fillId="0" borderId="22" xfId="1" applyNumberFormat="1" applyFont="1" applyBorder="1" applyAlignment="1">
      <alignment horizontal="center" vertical="center"/>
    </xf>
    <xf numFmtId="0" fontId="12" fillId="0" borderId="46" xfId="1" applyNumberFormat="1" applyFont="1" applyBorder="1" applyAlignment="1">
      <alignment horizontal="center" vertical="center"/>
    </xf>
    <xf numFmtId="0" fontId="12" fillId="0" borderId="1" xfId="1" applyNumberFormat="1" applyFont="1" applyBorder="1" applyAlignment="1">
      <alignment horizontal="center" vertical="center"/>
    </xf>
    <xf numFmtId="0" fontId="12" fillId="0" borderId="62" xfId="1" applyNumberFormat="1" applyFont="1" applyBorder="1" applyAlignment="1">
      <alignment horizontal="center" vertical="center"/>
    </xf>
    <xf numFmtId="0" fontId="12" fillId="0" borderId="63" xfId="1" applyNumberFormat="1" applyFont="1" applyBorder="1" applyAlignment="1">
      <alignment horizontal="center" vertical="center"/>
    </xf>
    <xf numFmtId="0" fontId="12" fillId="0" borderId="64" xfId="1" applyNumberFormat="1" applyFont="1" applyBorder="1" applyAlignment="1">
      <alignment horizontal="center" vertical="center"/>
    </xf>
    <xf numFmtId="176" fontId="12" fillId="0" borderId="64" xfId="1" applyNumberFormat="1" applyFont="1" applyBorder="1" applyAlignment="1">
      <alignment horizontal="center" vertical="center"/>
    </xf>
    <xf numFmtId="0" fontId="12" fillId="0" borderId="47" xfId="1" applyNumberFormat="1" applyFont="1" applyBorder="1" applyAlignment="1">
      <alignment horizontal="center" vertical="center"/>
    </xf>
    <xf numFmtId="0" fontId="12" fillId="0" borderId="15" xfId="1" applyNumberFormat="1" applyFont="1" applyBorder="1" applyAlignment="1">
      <alignment horizontal="center" vertical="center"/>
    </xf>
    <xf numFmtId="0" fontId="12" fillId="0" borderId="65" xfId="1" applyNumberFormat="1" applyFont="1" applyBorder="1" applyAlignment="1">
      <alignment vertical="center"/>
    </xf>
    <xf numFmtId="0" fontId="12" fillId="0" borderId="67" xfId="1" applyNumberFormat="1" applyFont="1" applyBorder="1" applyAlignment="1">
      <alignment vertical="center"/>
    </xf>
    <xf numFmtId="0" fontId="12" fillId="0" borderId="30" xfId="1" applyNumberFormat="1" applyFont="1" applyBorder="1" applyAlignment="1">
      <alignment vertical="center"/>
    </xf>
    <xf numFmtId="0" fontId="12" fillId="0" borderId="68" xfId="1" applyNumberFormat="1" applyFont="1" applyBorder="1" applyAlignment="1">
      <alignment vertical="center"/>
    </xf>
    <xf numFmtId="0" fontId="12" fillId="0" borderId="36" xfId="1" applyNumberFormat="1" applyFont="1" applyBorder="1" applyAlignment="1">
      <alignment horizontal="center" vertical="center"/>
    </xf>
    <xf numFmtId="0" fontId="12" fillId="0" borderId="27" xfId="1" applyNumberFormat="1" applyFont="1" applyBorder="1" applyAlignment="1">
      <alignment horizontal="center" vertical="center"/>
    </xf>
    <xf numFmtId="0" fontId="12" fillId="0" borderId="36" xfId="1" applyNumberFormat="1" applyFont="1" applyFill="1" applyBorder="1" applyAlignment="1">
      <alignment horizontal="left" vertical="center"/>
    </xf>
    <xf numFmtId="0" fontId="12" fillId="0" borderId="36" xfId="1" applyNumberFormat="1" applyFont="1" applyBorder="1" applyAlignment="1">
      <alignment horizontal="left" vertical="center"/>
    </xf>
    <xf numFmtId="0" fontId="12" fillId="0" borderId="69" xfId="1" quotePrefix="1" applyNumberFormat="1" applyFont="1" applyBorder="1" applyAlignment="1">
      <alignment horizontal="left" vertical="center"/>
    </xf>
    <xf numFmtId="12" fontId="12" fillId="0" borderId="62" xfId="1" applyNumberFormat="1" applyFont="1" applyBorder="1" applyAlignment="1">
      <alignment vertical="center"/>
    </xf>
    <xf numFmtId="0" fontId="12" fillId="0" borderId="15" xfId="1" applyNumberFormat="1" applyFont="1" applyBorder="1" applyAlignment="1">
      <alignment horizontal="left" vertical="center"/>
    </xf>
    <xf numFmtId="0" fontId="12" fillId="0" borderId="70" xfId="1" applyNumberFormat="1" applyFont="1" applyBorder="1" applyAlignment="1">
      <alignment vertical="center"/>
    </xf>
    <xf numFmtId="0" fontId="12" fillId="0" borderId="34" xfId="1" quotePrefix="1" applyNumberFormat="1" applyFont="1" applyBorder="1" applyAlignment="1">
      <alignment horizontal="left" vertical="center"/>
    </xf>
    <xf numFmtId="0" fontId="12" fillId="0" borderId="25" xfId="1" applyNumberFormat="1" applyFont="1" applyBorder="1" applyAlignment="1">
      <alignment vertical="center"/>
    </xf>
    <xf numFmtId="0" fontId="12" fillId="0" borderId="6" xfId="1" applyNumberFormat="1" applyFont="1" applyBorder="1" applyAlignment="1">
      <alignment vertical="center"/>
    </xf>
    <xf numFmtId="0" fontId="12" fillId="0" borderId="71" xfId="1" applyNumberFormat="1" applyFont="1" applyBorder="1" applyAlignment="1">
      <alignment vertical="center"/>
    </xf>
    <xf numFmtId="0" fontId="12" fillId="0" borderId="16" xfId="1" quotePrefix="1" applyNumberFormat="1" applyFont="1" applyBorder="1" applyAlignment="1">
      <alignment horizontal="left" vertical="center"/>
    </xf>
    <xf numFmtId="0" fontId="12" fillId="0" borderId="1" xfId="1" applyNumberFormat="1" applyFont="1" applyBorder="1" applyAlignment="1">
      <alignment vertical="center"/>
    </xf>
    <xf numFmtId="0" fontId="12" fillId="0" borderId="8" xfId="1" applyNumberFormat="1" applyFont="1" applyBorder="1" applyAlignment="1">
      <alignment vertical="center"/>
    </xf>
    <xf numFmtId="0" fontId="12" fillId="0" borderId="72" xfId="1" applyNumberFormat="1" applyFont="1" applyBorder="1" applyAlignment="1">
      <alignment horizontal="left" vertical="center"/>
    </xf>
    <xf numFmtId="0" fontId="12" fillId="0" borderId="62" xfId="1" applyNumberFormat="1" applyFont="1" applyBorder="1" applyAlignment="1">
      <alignment horizontal="left" vertical="center"/>
    </xf>
    <xf numFmtId="0" fontId="12" fillId="0" borderId="17" xfId="1" applyNumberFormat="1" applyFont="1" applyBorder="1" applyAlignment="1">
      <alignment horizontal="left" vertical="center"/>
    </xf>
    <xf numFmtId="0" fontId="12" fillId="0" borderId="73" xfId="1" applyNumberFormat="1" applyFont="1" applyBorder="1" applyAlignment="1">
      <alignment vertical="center"/>
    </xf>
    <xf numFmtId="0" fontId="12" fillId="0" borderId="0" xfId="1" applyFont="1" applyAlignment="1">
      <alignment horizontal="center" vertical="center"/>
    </xf>
    <xf numFmtId="177" fontId="12" fillId="0" borderId="24" xfId="10" applyNumberFormat="1" applyFont="1" applyFill="1" applyBorder="1" applyAlignment="1">
      <alignment horizontal="right" vertical="center" shrinkToFit="1"/>
    </xf>
    <xf numFmtId="177" fontId="12" fillId="0" borderId="24" xfId="10" applyNumberFormat="1" applyFont="1" applyFill="1" applyBorder="1" applyAlignment="1">
      <alignment horizontal="center" vertical="center" shrinkToFit="1"/>
    </xf>
    <xf numFmtId="177" fontId="12" fillId="0" borderId="20" xfId="10" applyNumberFormat="1" applyFont="1" applyFill="1" applyBorder="1" applyAlignment="1">
      <alignment horizontal="right" vertical="center" shrinkToFit="1"/>
    </xf>
    <xf numFmtId="0" fontId="12" fillId="0" borderId="76" xfId="1" applyNumberFormat="1" applyFont="1" applyBorder="1" applyAlignment="1">
      <alignment horizontal="center" vertical="center"/>
    </xf>
    <xf numFmtId="176" fontId="12" fillId="0" borderId="76" xfId="1" applyNumberFormat="1" applyFont="1" applyBorder="1" applyAlignment="1">
      <alignment vertical="center"/>
    </xf>
    <xf numFmtId="176" fontId="12" fillId="0" borderId="48" xfId="1" applyNumberFormat="1" applyFont="1" applyBorder="1" applyAlignment="1">
      <alignment vertical="center"/>
    </xf>
    <xf numFmtId="20" fontId="12" fillId="0" borderId="0" xfId="1" applyNumberFormat="1" applyFont="1" applyFill="1"/>
    <xf numFmtId="20" fontId="12" fillId="0" borderId="0" xfId="1" applyNumberFormat="1" applyFont="1" applyAlignment="1">
      <alignment vertical="center"/>
    </xf>
    <xf numFmtId="176" fontId="12" fillId="0" borderId="9" xfId="43" applyNumberFormat="1" applyFont="1" applyFill="1" applyBorder="1" applyAlignment="1">
      <alignment vertical="center"/>
    </xf>
    <xf numFmtId="38" fontId="12" fillId="0" borderId="9" xfId="43" applyFont="1" applyFill="1" applyBorder="1" applyAlignment="1">
      <alignment vertical="center"/>
    </xf>
    <xf numFmtId="177" fontId="12" fillId="0" borderId="9" xfId="43" applyNumberFormat="1" applyFont="1" applyFill="1" applyBorder="1" applyAlignment="1">
      <alignment horizontal="right" vertical="center"/>
    </xf>
    <xf numFmtId="177" fontId="12" fillId="0" borderId="53" xfId="43" applyNumberFormat="1" applyFont="1" applyFill="1" applyBorder="1" applyAlignment="1">
      <alignment horizontal="right" vertical="center"/>
    </xf>
    <xf numFmtId="177" fontId="12" fillId="0" borderId="79" xfId="1" applyNumberFormat="1" applyFont="1" applyBorder="1" applyAlignment="1">
      <alignment vertical="center"/>
    </xf>
    <xf numFmtId="176" fontId="12" fillId="0" borderId="76" xfId="1" applyNumberFormat="1" applyFont="1" applyFill="1" applyBorder="1" applyAlignment="1">
      <alignment vertical="center"/>
    </xf>
    <xf numFmtId="0" fontId="12" fillId="0" borderId="0" xfId="1" applyFont="1" applyAlignment="1"/>
    <xf numFmtId="0" fontId="12" fillId="0" borderId="0" xfId="1" applyNumberFormat="1" applyFont="1" applyAlignment="1">
      <alignment horizontal="left"/>
    </xf>
    <xf numFmtId="0" fontId="12" fillId="0" borderId="35" xfId="1" applyNumberFormat="1" applyFont="1" applyBorder="1" applyAlignment="1">
      <alignment horizontal="center" vertical="center"/>
    </xf>
    <xf numFmtId="49" fontId="12" fillId="0" borderId="20" xfId="10" applyNumberFormat="1" applyFont="1" applyFill="1" applyBorder="1" applyAlignment="1">
      <alignment horizontal="right" vertical="center" shrinkToFit="1"/>
    </xf>
    <xf numFmtId="177" fontId="12" fillId="0" borderId="75" xfId="1" applyNumberFormat="1" applyFont="1" applyBorder="1" applyAlignment="1">
      <alignment horizontal="right" vertical="center"/>
    </xf>
    <xf numFmtId="177" fontId="12" fillId="0" borderId="20" xfId="43" applyNumberFormat="1" applyFont="1" applyFill="1" applyBorder="1" applyAlignment="1" applyProtection="1">
      <alignment horizontal="right" vertical="center"/>
    </xf>
    <xf numFmtId="177" fontId="12" fillId="0" borderId="81" xfId="43" applyNumberFormat="1" applyFont="1" applyFill="1" applyBorder="1" applyAlignment="1" applyProtection="1">
      <alignment horizontal="right" vertical="center"/>
    </xf>
    <xf numFmtId="0" fontId="12" fillId="0" borderId="9" xfId="1" applyNumberFormat="1" applyFont="1" applyFill="1" applyBorder="1" applyAlignment="1">
      <alignment horizontal="center" vertical="center"/>
    </xf>
    <xf numFmtId="0" fontId="12" fillId="25" borderId="64" xfId="1" applyNumberFormat="1" applyFont="1" applyFill="1" applyBorder="1" applyAlignment="1">
      <alignment horizontal="center" vertical="center"/>
    </xf>
    <xf numFmtId="179" fontId="12" fillId="25" borderId="83" xfId="1" applyNumberFormat="1" applyFont="1" applyFill="1" applyBorder="1" applyAlignment="1">
      <alignment vertical="center"/>
    </xf>
    <xf numFmtId="177" fontId="12" fillId="0" borderId="84" xfId="10" applyNumberFormat="1" applyFont="1" applyFill="1" applyBorder="1" applyAlignment="1">
      <alignment horizontal="right" vertical="center" shrinkToFit="1"/>
    </xf>
    <xf numFmtId="0" fontId="31" fillId="0" borderId="0" xfId="1" applyFont="1" applyFill="1" applyAlignment="1">
      <alignment vertical="center"/>
    </xf>
    <xf numFmtId="0" fontId="31" fillId="0" borderId="0" xfId="1" applyFont="1" applyFill="1"/>
    <xf numFmtId="0" fontId="31" fillId="0" borderId="0" xfId="1" applyFont="1" applyAlignment="1">
      <alignment vertical="center"/>
    </xf>
    <xf numFmtId="176" fontId="12" fillId="0" borderId="56" xfId="1" applyNumberFormat="1" applyFont="1" applyBorder="1" applyAlignment="1">
      <alignment vertical="center"/>
    </xf>
    <xf numFmtId="177" fontId="12" fillId="0" borderId="76" xfId="1" applyNumberFormat="1" applyFont="1" applyBorder="1" applyAlignment="1">
      <alignment vertical="center"/>
    </xf>
    <xf numFmtId="0" fontId="12" fillId="0" borderId="3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/>
    </xf>
    <xf numFmtId="38" fontId="12" fillId="0" borderId="5" xfId="43" applyFont="1" applyFill="1" applyBorder="1" applyAlignment="1" applyProtection="1">
      <alignment vertical="center"/>
    </xf>
    <xf numFmtId="38" fontId="12" fillId="0" borderId="9" xfId="43" applyFont="1" applyFill="1" applyBorder="1" applyAlignment="1" applyProtection="1">
      <alignment vertical="center"/>
      <protection locked="0"/>
    </xf>
    <xf numFmtId="38" fontId="12" fillId="0" borderId="9" xfId="43" applyFont="1" applyFill="1" applyBorder="1" applyAlignment="1" applyProtection="1">
      <alignment vertical="center"/>
    </xf>
    <xf numFmtId="176" fontId="12" fillId="0" borderId="9" xfId="43" applyNumberFormat="1" applyFont="1" applyFill="1" applyBorder="1" applyAlignment="1" applyProtection="1">
      <alignment vertical="center"/>
      <protection locked="0"/>
    </xf>
    <xf numFmtId="176" fontId="12" fillId="0" borderId="9" xfId="43" applyNumberFormat="1" applyFont="1" applyFill="1" applyBorder="1" applyAlignment="1" applyProtection="1">
      <alignment vertical="center" shrinkToFit="1"/>
      <protection locked="0"/>
    </xf>
    <xf numFmtId="38" fontId="12" fillId="0" borderId="9" xfId="43" applyFont="1" applyFill="1" applyBorder="1" applyAlignment="1" applyProtection="1">
      <alignment horizontal="right" vertical="center"/>
      <protection locked="0"/>
    </xf>
    <xf numFmtId="0" fontId="12" fillId="0" borderId="9" xfId="43" quotePrefix="1" applyNumberFormat="1" applyFont="1" applyFill="1" applyBorder="1" applyAlignment="1" applyProtection="1">
      <alignment horizontal="right" vertical="center"/>
      <protection locked="0"/>
    </xf>
    <xf numFmtId="38" fontId="12" fillId="0" borderId="9" xfId="43" quotePrefix="1" applyFont="1" applyFill="1" applyBorder="1" applyAlignment="1" applyProtection="1">
      <alignment horizontal="right" vertical="center"/>
      <protection locked="0"/>
    </xf>
    <xf numFmtId="178" fontId="12" fillId="0" borderId="9" xfId="43" applyNumberFormat="1" applyFont="1" applyFill="1" applyBorder="1" applyAlignment="1">
      <alignment horizontal="right" vertical="center"/>
    </xf>
    <xf numFmtId="178" fontId="12" fillId="0" borderId="53" xfId="43" applyNumberFormat="1" applyFont="1" applyFill="1" applyBorder="1" applyAlignment="1">
      <alignment horizontal="right" vertical="center"/>
    </xf>
    <xf numFmtId="0" fontId="12" fillId="0" borderId="32" xfId="1" applyNumberFormat="1" applyFont="1" applyBorder="1" applyAlignment="1">
      <alignment horizontal="center" vertical="center"/>
    </xf>
    <xf numFmtId="0" fontId="12" fillId="0" borderId="54" xfId="1" applyNumberFormat="1" applyFont="1" applyBorder="1" applyAlignment="1">
      <alignment horizontal="center" vertical="center"/>
    </xf>
    <xf numFmtId="176" fontId="12" fillId="0" borderId="29" xfId="1" applyNumberFormat="1" applyFont="1" applyFill="1" applyBorder="1" applyAlignment="1" applyProtection="1">
      <alignment vertical="center"/>
      <protection locked="0"/>
    </xf>
    <xf numFmtId="176" fontId="12" fillId="0" borderId="9" xfId="1" applyNumberFormat="1" applyFont="1" applyFill="1" applyBorder="1" applyAlignment="1" applyProtection="1">
      <alignment vertical="center"/>
      <protection locked="0"/>
    </xf>
    <xf numFmtId="176" fontId="12" fillId="0" borderId="29" xfId="1" applyNumberFormat="1" applyFont="1" applyBorder="1" applyAlignment="1" applyProtection="1">
      <alignment vertical="center"/>
      <protection locked="0"/>
    </xf>
    <xf numFmtId="176" fontId="12" fillId="0" borderId="29" xfId="1" applyNumberFormat="1" applyFont="1" applyBorder="1" applyAlignment="1">
      <alignment vertical="center"/>
    </xf>
    <xf numFmtId="176" fontId="12" fillId="0" borderId="56" xfId="1" applyNumberFormat="1" applyFont="1" applyBorder="1" applyAlignment="1" applyProtection="1">
      <alignment vertical="center"/>
      <protection locked="0"/>
    </xf>
    <xf numFmtId="176" fontId="12" fillId="0" borderId="29" xfId="1" applyNumberFormat="1" applyFont="1" applyFill="1" applyBorder="1" applyAlignment="1">
      <alignment vertical="center"/>
    </xf>
    <xf numFmtId="176" fontId="12" fillId="0" borderId="9" xfId="1" applyNumberFormat="1" applyFont="1" applyFill="1" applyBorder="1" applyAlignment="1">
      <alignment vertical="center"/>
    </xf>
    <xf numFmtId="176" fontId="12" fillId="25" borderId="82" xfId="1" applyNumberFormat="1" applyFont="1" applyFill="1" applyBorder="1" applyAlignment="1">
      <alignment horizontal="right" vertical="center"/>
    </xf>
    <xf numFmtId="176" fontId="12" fillId="25" borderId="82" xfId="1" applyNumberFormat="1" applyFont="1" applyFill="1" applyBorder="1" applyAlignment="1">
      <alignment vertical="center"/>
    </xf>
    <xf numFmtId="176" fontId="12" fillId="0" borderId="85" xfId="1" applyNumberFormat="1" applyFont="1" applyBorder="1" applyAlignment="1">
      <alignment vertical="center"/>
    </xf>
    <xf numFmtId="176" fontId="12" fillId="0" borderId="78" xfId="43" applyNumberFormat="1" applyFont="1" applyFill="1" applyBorder="1" applyAlignment="1">
      <alignment vertical="center"/>
    </xf>
    <xf numFmtId="176" fontId="12" fillId="0" borderId="77" xfId="43" applyNumberFormat="1" applyFont="1" applyFill="1" applyBorder="1" applyAlignment="1">
      <alignment vertical="center"/>
    </xf>
    <xf numFmtId="176" fontId="12" fillId="0" borderId="5" xfId="43" applyNumberFormat="1" applyFont="1" applyFill="1" applyBorder="1" applyAlignment="1">
      <alignment vertical="center"/>
    </xf>
    <xf numFmtId="176" fontId="12" fillId="0" borderId="66" xfId="43" applyNumberFormat="1" applyFont="1" applyFill="1" applyBorder="1" applyAlignment="1">
      <alignment vertical="center"/>
    </xf>
    <xf numFmtId="176" fontId="12" fillId="0" borderId="2" xfId="43" applyNumberFormat="1" applyFont="1" applyFill="1" applyBorder="1" applyAlignment="1">
      <alignment vertical="center"/>
    </xf>
    <xf numFmtId="176" fontId="12" fillId="0" borderId="2" xfId="43" applyNumberFormat="1" applyFont="1" applyBorder="1" applyAlignment="1">
      <alignment vertical="center"/>
    </xf>
    <xf numFmtId="176" fontId="12" fillId="0" borderId="2" xfId="1" applyNumberFormat="1" applyFont="1" applyBorder="1" applyAlignment="1" applyProtection="1">
      <alignment vertical="center"/>
      <protection locked="0"/>
    </xf>
    <xf numFmtId="176" fontId="12" fillId="0" borderId="4" xfId="43" applyNumberFormat="1" applyFont="1" applyFill="1" applyBorder="1" applyAlignment="1">
      <alignment vertical="center"/>
    </xf>
    <xf numFmtId="176" fontId="12" fillId="0" borderId="48" xfId="1" applyNumberFormat="1" applyFont="1" applyBorder="1" applyAlignment="1" applyProtection="1">
      <alignment vertical="center"/>
    </xf>
    <xf numFmtId="176" fontId="12" fillId="0" borderId="48" xfId="1" applyNumberFormat="1" applyFont="1" applyBorder="1" applyAlignment="1" applyProtection="1">
      <alignment vertical="center"/>
      <protection locked="0"/>
    </xf>
    <xf numFmtId="176" fontId="12" fillId="0" borderId="57" xfId="1" applyNumberFormat="1" applyFont="1" applyBorder="1" applyAlignment="1" applyProtection="1">
      <alignment vertical="center"/>
      <protection locked="0"/>
    </xf>
    <xf numFmtId="177" fontId="12" fillId="0" borderId="66" xfId="43" applyNumberFormat="1" applyFont="1" applyFill="1" applyBorder="1" applyAlignment="1">
      <alignment vertical="center"/>
    </xf>
    <xf numFmtId="177" fontId="12" fillId="0" borderId="2" xfId="43" applyNumberFormat="1" applyFont="1" applyFill="1" applyBorder="1" applyAlignment="1">
      <alignment vertical="center"/>
    </xf>
    <xf numFmtId="177" fontId="12" fillId="0" borderId="2" xfId="43" applyNumberFormat="1" applyFont="1" applyBorder="1" applyAlignment="1">
      <alignment vertical="center"/>
    </xf>
    <xf numFmtId="177" fontId="12" fillId="0" borderId="29" xfId="1" applyNumberFormat="1" applyFont="1" applyBorder="1" applyAlignment="1" applyProtection="1">
      <alignment vertical="center"/>
      <protection locked="0"/>
    </xf>
    <xf numFmtId="177" fontId="12" fillId="0" borderId="8" xfId="1" applyNumberFormat="1" applyFont="1" applyBorder="1" applyAlignment="1" applyProtection="1">
      <alignment vertical="center"/>
      <protection locked="0"/>
    </xf>
    <xf numFmtId="180" fontId="12" fillId="0" borderId="74" xfId="43" applyNumberFormat="1" applyFont="1" applyFill="1" applyBorder="1" applyAlignment="1">
      <alignment vertical="center"/>
    </xf>
    <xf numFmtId="180" fontId="12" fillId="0" borderId="21" xfId="43" applyNumberFormat="1" applyFont="1" applyFill="1" applyBorder="1" applyAlignment="1">
      <alignment vertical="center"/>
    </xf>
    <xf numFmtId="181" fontId="12" fillId="0" borderId="80" xfId="43" applyNumberFormat="1" applyFont="1" applyFill="1" applyBorder="1" applyAlignment="1">
      <alignment horizontal="center" vertical="center" shrinkToFit="1"/>
    </xf>
    <xf numFmtId="180" fontId="12" fillId="0" borderId="21" xfId="43" applyNumberFormat="1" applyFont="1" applyBorder="1" applyAlignment="1">
      <alignment vertical="center"/>
    </xf>
    <xf numFmtId="180" fontId="12" fillId="0" borderId="21" xfId="1" applyNumberFormat="1" applyFont="1" applyBorder="1" applyAlignment="1" applyProtection="1">
      <alignment vertical="center"/>
    </xf>
    <xf numFmtId="180" fontId="12" fillId="0" borderId="26" xfId="1" applyNumberFormat="1" applyFont="1" applyBorder="1" applyAlignment="1" applyProtection="1">
      <alignment vertical="center"/>
    </xf>
    <xf numFmtId="177" fontId="12" fillId="0" borderId="18" xfId="1" applyNumberFormat="1" applyFont="1" applyBorder="1" applyAlignment="1">
      <alignment horizontal="right" vertical="center"/>
    </xf>
    <xf numFmtId="0" fontId="12" fillId="0" borderId="50" xfId="1" applyNumberFormat="1" applyFont="1" applyBorder="1" applyAlignment="1">
      <alignment vertical="center" wrapText="1"/>
    </xf>
    <xf numFmtId="0" fontId="12" fillId="0" borderId="4" xfId="1" applyFont="1" applyBorder="1" applyAlignment="1">
      <alignment vertical="center" wrapText="1"/>
    </xf>
    <xf numFmtId="0" fontId="12" fillId="0" borderId="5" xfId="1" applyFont="1" applyBorder="1" applyAlignment="1">
      <alignment vertical="center" wrapText="1"/>
    </xf>
    <xf numFmtId="0" fontId="12" fillId="0" borderId="58" xfId="1" applyNumberFormat="1" applyFont="1" applyBorder="1" applyAlignment="1">
      <alignment vertical="center" wrapText="1"/>
    </xf>
    <xf numFmtId="0" fontId="12" fillId="0" borderId="59" xfId="1" applyFont="1" applyBorder="1" applyAlignment="1">
      <alignment vertical="center" wrapText="1"/>
    </xf>
  </cellXfs>
  <cellStyles count="56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 2" xfId="54" xr:uid="{00000000-0005-0000-0000-00001B000000}"/>
    <cellStyle name="メモ 2" xfId="38" xr:uid="{00000000-0005-0000-0000-00001C000000}"/>
    <cellStyle name="リンク セル 2" xfId="39" xr:uid="{00000000-0005-0000-0000-00001D000000}"/>
    <cellStyle name="悪い 2" xfId="40" xr:uid="{00000000-0005-0000-0000-00001E000000}"/>
    <cellStyle name="計算 2" xfId="41" xr:uid="{00000000-0005-0000-0000-00001F000000}"/>
    <cellStyle name="警告文 2" xfId="42" xr:uid="{00000000-0005-0000-0000-000020000000}"/>
    <cellStyle name="桁区切り 2" xfId="2" xr:uid="{00000000-0005-0000-0000-000021000000}"/>
    <cellStyle name="桁区切り 2 2" xfId="43" xr:uid="{00000000-0005-0000-0000-000022000000}"/>
    <cellStyle name="桁区切り 3" xfId="5" xr:uid="{00000000-0005-0000-0000-000023000000}"/>
    <cellStyle name="桁区切り 4" xfId="6" xr:uid="{00000000-0005-0000-0000-000024000000}"/>
    <cellStyle name="桁区切り 5" xfId="10" xr:uid="{00000000-0005-0000-0000-000025000000}"/>
    <cellStyle name="見出し 1 2" xfId="44" xr:uid="{00000000-0005-0000-0000-000026000000}"/>
    <cellStyle name="見出し 2 2" xfId="45" xr:uid="{00000000-0005-0000-0000-000027000000}"/>
    <cellStyle name="見出し 3 2" xfId="46" xr:uid="{00000000-0005-0000-0000-000028000000}"/>
    <cellStyle name="見出し 4 2" xfId="47" xr:uid="{00000000-0005-0000-0000-000029000000}"/>
    <cellStyle name="集計 2" xfId="48" xr:uid="{00000000-0005-0000-0000-00002A000000}"/>
    <cellStyle name="出力 2" xfId="49" xr:uid="{00000000-0005-0000-0000-00002B000000}"/>
    <cellStyle name="説明文 2" xfId="50" xr:uid="{00000000-0005-0000-0000-00002C000000}"/>
    <cellStyle name="入力 2" xfId="51" xr:uid="{00000000-0005-0000-0000-00002D000000}"/>
    <cellStyle name="標準" xfId="0" builtinId="0"/>
    <cellStyle name="標準 2" xfId="1" xr:uid="{00000000-0005-0000-0000-00002F000000}"/>
    <cellStyle name="標準 3" xfId="3" xr:uid="{00000000-0005-0000-0000-000030000000}"/>
    <cellStyle name="標準 4" xfId="4" xr:uid="{00000000-0005-0000-0000-000031000000}"/>
    <cellStyle name="標準 5" xfId="7" xr:uid="{00000000-0005-0000-0000-000032000000}"/>
    <cellStyle name="標準 6" xfId="8" xr:uid="{00000000-0005-0000-0000-000033000000}"/>
    <cellStyle name="標準 7" xfId="9" xr:uid="{00000000-0005-0000-0000-000034000000}"/>
    <cellStyle name="標準 8" xfId="55" xr:uid="{00000000-0005-0000-0000-000035000000}"/>
    <cellStyle name="未定義" xfId="52" xr:uid="{00000000-0005-0000-0000-000036000000}"/>
    <cellStyle name="良い 2" xfId="53" xr:uid="{00000000-0005-0000-0000-000037000000}"/>
  </cellStyles>
  <dxfs count="0"/>
  <tableStyles count="0" defaultTableStyle="TableStyleMedium2" defaultPivotStyle="PivotStyleMedium9"/>
  <colors>
    <mruColors>
      <color rgb="FFFFFF00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worksheet" Target="worksheets/sheet3.xml"/>
<Relationship Id="rId7" Type="http://schemas.openxmlformats.org/officeDocument/2006/relationships/calcChain" Target="calcChain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4</xdr:row>
      <xdr:rowOff>0</xdr:rowOff>
    </xdr:from>
    <xdr:to>
      <xdr:col>6</xdr:col>
      <xdr:colOff>9525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241935" y="853440"/>
          <a:ext cx="2289810" cy="701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3</xdr:col>
      <xdr:colOff>0</xdr:colOff>
      <xdr:row>5</xdr:row>
      <xdr:rowOff>276225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0" y="702945"/>
          <a:ext cx="230124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609600" y="719667"/>
          <a:ext cx="2065867" cy="69426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3" Type="http://schemas.openxmlformats.org/officeDocument/2006/relationships/drawing" Target="../drawings/drawing1.xml"/>




</Relationships>

</file>

<file path=xl/worksheets/_rels/sheet2.xml.rels><?xml version="1.0" encoding="UTF-8" standalone="yes"?>

<Relationships xmlns="http://schemas.openxmlformats.org/package/2006/relationships">
<Relationship Id="rId3" Type="http://schemas.openxmlformats.org/officeDocument/2006/relationships/drawing" Target="../drawings/drawing2.xml"/>




</Relationships>

</file>

<file path=xl/worksheets/_rels/sheet3.xml.rels><?xml version="1.0" encoding="UTF-8" standalone="yes"?>

<Relationships xmlns="http://schemas.openxmlformats.org/package/2006/relationships">
<Relationship Id="rId3" Type="http://schemas.openxmlformats.org/officeDocument/2006/relationships/drawing" Target="../drawings/drawing3.xml"/>



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autoPageBreaks="0" fitToPage="1"/>
  </sheetPr>
  <dimension ref="C2:X39"/>
  <sheetViews>
    <sheetView topLeftCell="B2" zoomScaleNormal="75" zoomScaleSheetLayoutView="100" workbookViewId="0">
      <pane xSplit="5" ySplit="5" topLeftCell="G7" activePane="bottomRight" state="frozen"/>
      <selection activeCell="B2" sqref="B2"/>
      <selection pane="topRight" activeCell="G2" sqref="G2"/>
      <selection pane="bottomLeft" activeCell="B7" sqref="B7"/>
      <selection pane="bottomRight" activeCell="C3" sqref="C3:M34"/>
    </sheetView>
  </sheetViews>
  <sheetFormatPr defaultRowHeight="13.5"/>
  <cols>
    <col min="1" max="2" width="1.75" style="1" customWidth="1"/>
    <col min="3" max="3" width="4.5" style="1" customWidth="1"/>
    <col min="4" max="4" width="4.875" style="1" customWidth="1"/>
    <col min="5" max="5" width="18" style="1" customWidth="1"/>
    <col min="6" max="6" width="5.875" style="1" customWidth="1"/>
    <col min="7" max="11" width="11.625" style="1" customWidth="1"/>
    <col min="12" max="12" width="13" style="1" customWidth="1"/>
    <col min="13" max="13" width="12.875" style="141" bestFit="1" customWidth="1"/>
    <col min="14" max="257" width="8.875" style="1"/>
    <col min="258" max="259" width="1.75" style="1" customWidth="1"/>
    <col min="260" max="260" width="4.5" style="1" customWidth="1"/>
    <col min="261" max="261" width="4.875" style="1" customWidth="1"/>
    <col min="262" max="262" width="18" style="1" customWidth="1"/>
    <col min="263" max="263" width="5.875" style="1" customWidth="1"/>
    <col min="264" max="267" width="11.625" style="1" customWidth="1"/>
    <col min="268" max="268" width="13" style="1" customWidth="1"/>
    <col min="269" max="269" width="12.875" style="1" bestFit="1" customWidth="1"/>
    <col min="270" max="513" width="8.875" style="1"/>
    <col min="514" max="515" width="1.75" style="1" customWidth="1"/>
    <col min="516" max="516" width="4.5" style="1" customWidth="1"/>
    <col min="517" max="517" width="4.875" style="1" customWidth="1"/>
    <col min="518" max="518" width="18" style="1" customWidth="1"/>
    <col min="519" max="519" width="5.875" style="1" customWidth="1"/>
    <col min="520" max="523" width="11.625" style="1" customWidth="1"/>
    <col min="524" max="524" width="13" style="1" customWidth="1"/>
    <col min="525" max="525" width="12.875" style="1" bestFit="1" customWidth="1"/>
    <col min="526" max="769" width="8.875" style="1"/>
    <col min="770" max="771" width="1.75" style="1" customWidth="1"/>
    <col min="772" max="772" width="4.5" style="1" customWidth="1"/>
    <col min="773" max="773" width="4.875" style="1" customWidth="1"/>
    <col min="774" max="774" width="18" style="1" customWidth="1"/>
    <col min="775" max="775" width="5.875" style="1" customWidth="1"/>
    <col min="776" max="779" width="11.625" style="1" customWidth="1"/>
    <col min="780" max="780" width="13" style="1" customWidth="1"/>
    <col min="781" max="781" width="12.875" style="1" bestFit="1" customWidth="1"/>
    <col min="782" max="1025" width="8.875" style="1"/>
    <col min="1026" max="1027" width="1.75" style="1" customWidth="1"/>
    <col min="1028" max="1028" width="4.5" style="1" customWidth="1"/>
    <col min="1029" max="1029" width="4.875" style="1" customWidth="1"/>
    <col min="1030" max="1030" width="18" style="1" customWidth="1"/>
    <col min="1031" max="1031" width="5.875" style="1" customWidth="1"/>
    <col min="1032" max="1035" width="11.625" style="1" customWidth="1"/>
    <col min="1036" max="1036" width="13" style="1" customWidth="1"/>
    <col min="1037" max="1037" width="12.875" style="1" bestFit="1" customWidth="1"/>
    <col min="1038" max="1281" width="8.875" style="1"/>
    <col min="1282" max="1283" width="1.75" style="1" customWidth="1"/>
    <col min="1284" max="1284" width="4.5" style="1" customWidth="1"/>
    <col min="1285" max="1285" width="4.875" style="1" customWidth="1"/>
    <col min="1286" max="1286" width="18" style="1" customWidth="1"/>
    <col min="1287" max="1287" width="5.875" style="1" customWidth="1"/>
    <col min="1288" max="1291" width="11.625" style="1" customWidth="1"/>
    <col min="1292" max="1292" width="13" style="1" customWidth="1"/>
    <col min="1293" max="1293" width="12.875" style="1" bestFit="1" customWidth="1"/>
    <col min="1294" max="1537" width="8.875" style="1"/>
    <col min="1538" max="1539" width="1.75" style="1" customWidth="1"/>
    <col min="1540" max="1540" width="4.5" style="1" customWidth="1"/>
    <col min="1541" max="1541" width="4.875" style="1" customWidth="1"/>
    <col min="1542" max="1542" width="18" style="1" customWidth="1"/>
    <col min="1543" max="1543" width="5.875" style="1" customWidth="1"/>
    <col min="1544" max="1547" width="11.625" style="1" customWidth="1"/>
    <col min="1548" max="1548" width="13" style="1" customWidth="1"/>
    <col min="1549" max="1549" width="12.875" style="1" bestFit="1" customWidth="1"/>
    <col min="1550" max="1793" width="8.875" style="1"/>
    <col min="1794" max="1795" width="1.75" style="1" customWidth="1"/>
    <col min="1796" max="1796" width="4.5" style="1" customWidth="1"/>
    <col min="1797" max="1797" width="4.875" style="1" customWidth="1"/>
    <col min="1798" max="1798" width="18" style="1" customWidth="1"/>
    <col min="1799" max="1799" width="5.875" style="1" customWidth="1"/>
    <col min="1800" max="1803" width="11.625" style="1" customWidth="1"/>
    <col min="1804" max="1804" width="13" style="1" customWidth="1"/>
    <col min="1805" max="1805" width="12.875" style="1" bestFit="1" customWidth="1"/>
    <col min="1806" max="2049" width="8.875" style="1"/>
    <col min="2050" max="2051" width="1.75" style="1" customWidth="1"/>
    <col min="2052" max="2052" width="4.5" style="1" customWidth="1"/>
    <col min="2053" max="2053" width="4.875" style="1" customWidth="1"/>
    <col min="2054" max="2054" width="18" style="1" customWidth="1"/>
    <col min="2055" max="2055" width="5.875" style="1" customWidth="1"/>
    <col min="2056" max="2059" width="11.625" style="1" customWidth="1"/>
    <col min="2060" max="2060" width="13" style="1" customWidth="1"/>
    <col min="2061" max="2061" width="12.875" style="1" bestFit="1" customWidth="1"/>
    <col min="2062" max="2305" width="8.875" style="1"/>
    <col min="2306" max="2307" width="1.75" style="1" customWidth="1"/>
    <col min="2308" max="2308" width="4.5" style="1" customWidth="1"/>
    <col min="2309" max="2309" width="4.875" style="1" customWidth="1"/>
    <col min="2310" max="2310" width="18" style="1" customWidth="1"/>
    <col min="2311" max="2311" width="5.875" style="1" customWidth="1"/>
    <col min="2312" max="2315" width="11.625" style="1" customWidth="1"/>
    <col min="2316" max="2316" width="13" style="1" customWidth="1"/>
    <col min="2317" max="2317" width="12.875" style="1" bestFit="1" customWidth="1"/>
    <col min="2318" max="2561" width="8.875" style="1"/>
    <col min="2562" max="2563" width="1.75" style="1" customWidth="1"/>
    <col min="2564" max="2564" width="4.5" style="1" customWidth="1"/>
    <col min="2565" max="2565" width="4.875" style="1" customWidth="1"/>
    <col min="2566" max="2566" width="18" style="1" customWidth="1"/>
    <col min="2567" max="2567" width="5.875" style="1" customWidth="1"/>
    <col min="2568" max="2571" width="11.625" style="1" customWidth="1"/>
    <col min="2572" max="2572" width="13" style="1" customWidth="1"/>
    <col min="2573" max="2573" width="12.875" style="1" bestFit="1" customWidth="1"/>
    <col min="2574" max="2817" width="8.875" style="1"/>
    <col min="2818" max="2819" width="1.75" style="1" customWidth="1"/>
    <col min="2820" max="2820" width="4.5" style="1" customWidth="1"/>
    <col min="2821" max="2821" width="4.875" style="1" customWidth="1"/>
    <col min="2822" max="2822" width="18" style="1" customWidth="1"/>
    <col min="2823" max="2823" width="5.875" style="1" customWidth="1"/>
    <col min="2824" max="2827" width="11.625" style="1" customWidth="1"/>
    <col min="2828" max="2828" width="13" style="1" customWidth="1"/>
    <col min="2829" max="2829" width="12.875" style="1" bestFit="1" customWidth="1"/>
    <col min="2830" max="3073" width="8.875" style="1"/>
    <col min="3074" max="3075" width="1.75" style="1" customWidth="1"/>
    <col min="3076" max="3076" width="4.5" style="1" customWidth="1"/>
    <col min="3077" max="3077" width="4.875" style="1" customWidth="1"/>
    <col min="3078" max="3078" width="18" style="1" customWidth="1"/>
    <col min="3079" max="3079" width="5.875" style="1" customWidth="1"/>
    <col min="3080" max="3083" width="11.625" style="1" customWidth="1"/>
    <col min="3084" max="3084" width="13" style="1" customWidth="1"/>
    <col min="3085" max="3085" width="12.875" style="1" bestFit="1" customWidth="1"/>
    <col min="3086" max="3329" width="8.875" style="1"/>
    <col min="3330" max="3331" width="1.75" style="1" customWidth="1"/>
    <col min="3332" max="3332" width="4.5" style="1" customWidth="1"/>
    <col min="3333" max="3333" width="4.875" style="1" customWidth="1"/>
    <col min="3334" max="3334" width="18" style="1" customWidth="1"/>
    <col min="3335" max="3335" width="5.875" style="1" customWidth="1"/>
    <col min="3336" max="3339" width="11.625" style="1" customWidth="1"/>
    <col min="3340" max="3340" width="13" style="1" customWidth="1"/>
    <col min="3341" max="3341" width="12.875" style="1" bestFit="1" customWidth="1"/>
    <col min="3342" max="3585" width="8.875" style="1"/>
    <col min="3586" max="3587" width="1.75" style="1" customWidth="1"/>
    <col min="3588" max="3588" width="4.5" style="1" customWidth="1"/>
    <col min="3589" max="3589" width="4.875" style="1" customWidth="1"/>
    <col min="3590" max="3590" width="18" style="1" customWidth="1"/>
    <col min="3591" max="3591" width="5.875" style="1" customWidth="1"/>
    <col min="3592" max="3595" width="11.625" style="1" customWidth="1"/>
    <col min="3596" max="3596" width="13" style="1" customWidth="1"/>
    <col min="3597" max="3597" width="12.875" style="1" bestFit="1" customWidth="1"/>
    <col min="3598" max="3841" width="8.875" style="1"/>
    <col min="3842" max="3843" width="1.75" style="1" customWidth="1"/>
    <col min="3844" max="3844" width="4.5" style="1" customWidth="1"/>
    <col min="3845" max="3845" width="4.875" style="1" customWidth="1"/>
    <col min="3846" max="3846" width="18" style="1" customWidth="1"/>
    <col min="3847" max="3847" width="5.875" style="1" customWidth="1"/>
    <col min="3848" max="3851" width="11.625" style="1" customWidth="1"/>
    <col min="3852" max="3852" width="13" style="1" customWidth="1"/>
    <col min="3853" max="3853" width="12.875" style="1" bestFit="1" customWidth="1"/>
    <col min="3854" max="4097" width="8.875" style="1"/>
    <col min="4098" max="4099" width="1.75" style="1" customWidth="1"/>
    <col min="4100" max="4100" width="4.5" style="1" customWidth="1"/>
    <col min="4101" max="4101" width="4.875" style="1" customWidth="1"/>
    <col min="4102" max="4102" width="18" style="1" customWidth="1"/>
    <col min="4103" max="4103" width="5.875" style="1" customWidth="1"/>
    <col min="4104" max="4107" width="11.625" style="1" customWidth="1"/>
    <col min="4108" max="4108" width="13" style="1" customWidth="1"/>
    <col min="4109" max="4109" width="12.875" style="1" bestFit="1" customWidth="1"/>
    <col min="4110" max="4353" width="8.875" style="1"/>
    <col min="4354" max="4355" width="1.75" style="1" customWidth="1"/>
    <col min="4356" max="4356" width="4.5" style="1" customWidth="1"/>
    <col min="4357" max="4357" width="4.875" style="1" customWidth="1"/>
    <col min="4358" max="4358" width="18" style="1" customWidth="1"/>
    <col min="4359" max="4359" width="5.875" style="1" customWidth="1"/>
    <col min="4360" max="4363" width="11.625" style="1" customWidth="1"/>
    <col min="4364" max="4364" width="13" style="1" customWidth="1"/>
    <col min="4365" max="4365" width="12.875" style="1" bestFit="1" customWidth="1"/>
    <col min="4366" max="4609" width="8.875" style="1"/>
    <col min="4610" max="4611" width="1.75" style="1" customWidth="1"/>
    <col min="4612" max="4612" width="4.5" style="1" customWidth="1"/>
    <col min="4613" max="4613" width="4.875" style="1" customWidth="1"/>
    <col min="4614" max="4614" width="18" style="1" customWidth="1"/>
    <col min="4615" max="4615" width="5.875" style="1" customWidth="1"/>
    <col min="4616" max="4619" width="11.625" style="1" customWidth="1"/>
    <col min="4620" max="4620" width="13" style="1" customWidth="1"/>
    <col min="4621" max="4621" width="12.875" style="1" bestFit="1" customWidth="1"/>
    <col min="4622" max="4865" width="8.875" style="1"/>
    <col min="4866" max="4867" width="1.75" style="1" customWidth="1"/>
    <col min="4868" max="4868" width="4.5" style="1" customWidth="1"/>
    <col min="4869" max="4869" width="4.875" style="1" customWidth="1"/>
    <col min="4870" max="4870" width="18" style="1" customWidth="1"/>
    <col min="4871" max="4871" width="5.875" style="1" customWidth="1"/>
    <col min="4872" max="4875" width="11.625" style="1" customWidth="1"/>
    <col min="4876" max="4876" width="13" style="1" customWidth="1"/>
    <col min="4877" max="4877" width="12.875" style="1" bestFit="1" customWidth="1"/>
    <col min="4878" max="5121" width="8.875" style="1"/>
    <col min="5122" max="5123" width="1.75" style="1" customWidth="1"/>
    <col min="5124" max="5124" width="4.5" style="1" customWidth="1"/>
    <col min="5125" max="5125" width="4.875" style="1" customWidth="1"/>
    <col min="5126" max="5126" width="18" style="1" customWidth="1"/>
    <col min="5127" max="5127" width="5.875" style="1" customWidth="1"/>
    <col min="5128" max="5131" width="11.625" style="1" customWidth="1"/>
    <col min="5132" max="5132" width="13" style="1" customWidth="1"/>
    <col min="5133" max="5133" width="12.875" style="1" bestFit="1" customWidth="1"/>
    <col min="5134" max="5377" width="8.875" style="1"/>
    <col min="5378" max="5379" width="1.75" style="1" customWidth="1"/>
    <col min="5380" max="5380" width="4.5" style="1" customWidth="1"/>
    <col min="5381" max="5381" width="4.875" style="1" customWidth="1"/>
    <col min="5382" max="5382" width="18" style="1" customWidth="1"/>
    <col min="5383" max="5383" width="5.875" style="1" customWidth="1"/>
    <col min="5384" max="5387" width="11.625" style="1" customWidth="1"/>
    <col min="5388" max="5388" width="13" style="1" customWidth="1"/>
    <col min="5389" max="5389" width="12.875" style="1" bestFit="1" customWidth="1"/>
    <col min="5390" max="5633" width="8.875" style="1"/>
    <col min="5634" max="5635" width="1.75" style="1" customWidth="1"/>
    <col min="5636" max="5636" width="4.5" style="1" customWidth="1"/>
    <col min="5637" max="5637" width="4.875" style="1" customWidth="1"/>
    <col min="5638" max="5638" width="18" style="1" customWidth="1"/>
    <col min="5639" max="5639" width="5.875" style="1" customWidth="1"/>
    <col min="5640" max="5643" width="11.625" style="1" customWidth="1"/>
    <col min="5644" max="5644" width="13" style="1" customWidth="1"/>
    <col min="5645" max="5645" width="12.875" style="1" bestFit="1" customWidth="1"/>
    <col min="5646" max="5889" width="8.875" style="1"/>
    <col min="5890" max="5891" width="1.75" style="1" customWidth="1"/>
    <col min="5892" max="5892" width="4.5" style="1" customWidth="1"/>
    <col min="5893" max="5893" width="4.875" style="1" customWidth="1"/>
    <col min="5894" max="5894" width="18" style="1" customWidth="1"/>
    <col min="5895" max="5895" width="5.875" style="1" customWidth="1"/>
    <col min="5896" max="5899" width="11.625" style="1" customWidth="1"/>
    <col min="5900" max="5900" width="13" style="1" customWidth="1"/>
    <col min="5901" max="5901" width="12.875" style="1" bestFit="1" customWidth="1"/>
    <col min="5902" max="6145" width="8.875" style="1"/>
    <col min="6146" max="6147" width="1.75" style="1" customWidth="1"/>
    <col min="6148" max="6148" width="4.5" style="1" customWidth="1"/>
    <col min="6149" max="6149" width="4.875" style="1" customWidth="1"/>
    <col min="6150" max="6150" width="18" style="1" customWidth="1"/>
    <col min="6151" max="6151" width="5.875" style="1" customWidth="1"/>
    <col min="6152" max="6155" width="11.625" style="1" customWidth="1"/>
    <col min="6156" max="6156" width="13" style="1" customWidth="1"/>
    <col min="6157" max="6157" width="12.875" style="1" bestFit="1" customWidth="1"/>
    <col min="6158" max="6401" width="8.875" style="1"/>
    <col min="6402" max="6403" width="1.75" style="1" customWidth="1"/>
    <col min="6404" max="6404" width="4.5" style="1" customWidth="1"/>
    <col min="6405" max="6405" width="4.875" style="1" customWidth="1"/>
    <col min="6406" max="6406" width="18" style="1" customWidth="1"/>
    <col min="6407" max="6407" width="5.875" style="1" customWidth="1"/>
    <col min="6408" max="6411" width="11.625" style="1" customWidth="1"/>
    <col min="6412" max="6412" width="13" style="1" customWidth="1"/>
    <col min="6413" max="6413" width="12.875" style="1" bestFit="1" customWidth="1"/>
    <col min="6414" max="6657" width="8.875" style="1"/>
    <col min="6658" max="6659" width="1.75" style="1" customWidth="1"/>
    <col min="6660" max="6660" width="4.5" style="1" customWidth="1"/>
    <col min="6661" max="6661" width="4.875" style="1" customWidth="1"/>
    <col min="6662" max="6662" width="18" style="1" customWidth="1"/>
    <col min="6663" max="6663" width="5.875" style="1" customWidth="1"/>
    <col min="6664" max="6667" width="11.625" style="1" customWidth="1"/>
    <col min="6668" max="6668" width="13" style="1" customWidth="1"/>
    <col min="6669" max="6669" width="12.875" style="1" bestFit="1" customWidth="1"/>
    <col min="6670" max="6913" width="8.875" style="1"/>
    <col min="6914" max="6915" width="1.75" style="1" customWidth="1"/>
    <col min="6916" max="6916" width="4.5" style="1" customWidth="1"/>
    <col min="6917" max="6917" width="4.875" style="1" customWidth="1"/>
    <col min="6918" max="6918" width="18" style="1" customWidth="1"/>
    <col min="6919" max="6919" width="5.875" style="1" customWidth="1"/>
    <col min="6920" max="6923" width="11.625" style="1" customWidth="1"/>
    <col min="6924" max="6924" width="13" style="1" customWidth="1"/>
    <col min="6925" max="6925" width="12.875" style="1" bestFit="1" customWidth="1"/>
    <col min="6926" max="7169" width="8.875" style="1"/>
    <col min="7170" max="7171" width="1.75" style="1" customWidth="1"/>
    <col min="7172" max="7172" width="4.5" style="1" customWidth="1"/>
    <col min="7173" max="7173" width="4.875" style="1" customWidth="1"/>
    <col min="7174" max="7174" width="18" style="1" customWidth="1"/>
    <col min="7175" max="7175" width="5.875" style="1" customWidth="1"/>
    <col min="7176" max="7179" width="11.625" style="1" customWidth="1"/>
    <col min="7180" max="7180" width="13" style="1" customWidth="1"/>
    <col min="7181" max="7181" width="12.875" style="1" bestFit="1" customWidth="1"/>
    <col min="7182" max="7425" width="8.875" style="1"/>
    <col min="7426" max="7427" width="1.75" style="1" customWidth="1"/>
    <col min="7428" max="7428" width="4.5" style="1" customWidth="1"/>
    <col min="7429" max="7429" width="4.875" style="1" customWidth="1"/>
    <col min="7430" max="7430" width="18" style="1" customWidth="1"/>
    <col min="7431" max="7431" width="5.875" style="1" customWidth="1"/>
    <col min="7432" max="7435" width="11.625" style="1" customWidth="1"/>
    <col min="7436" max="7436" width="13" style="1" customWidth="1"/>
    <col min="7437" max="7437" width="12.875" style="1" bestFit="1" customWidth="1"/>
    <col min="7438" max="7681" width="8.875" style="1"/>
    <col min="7682" max="7683" width="1.75" style="1" customWidth="1"/>
    <col min="7684" max="7684" width="4.5" style="1" customWidth="1"/>
    <col min="7685" max="7685" width="4.875" style="1" customWidth="1"/>
    <col min="7686" max="7686" width="18" style="1" customWidth="1"/>
    <col min="7687" max="7687" width="5.875" style="1" customWidth="1"/>
    <col min="7688" max="7691" width="11.625" style="1" customWidth="1"/>
    <col min="7692" max="7692" width="13" style="1" customWidth="1"/>
    <col min="7693" max="7693" width="12.875" style="1" bestFit="1" customWidth="1"/>
    <col min="7694" max="7937" width="8.875" style="1"/>
    <col min="7938" max="7939" width="1.75" style="1" customWidth="1"/>
    <col min="7940" max="7940" width="4.5" style="1" customWidth="1"/>
    <col min="7941" max="7941" width="4.875" style="1" customWidth="1"/>
    <col min="7942" max="7942" width="18" style="1" customWidth="1"/>
    <col min="7943" max="7943" width="5.875" style="1" customWidth="1"/>
    <col min="7944" max="7947" width="11.625" style="1" customWidth="1"/>
    <col min="7948" max="7948" width="13" style="1" customWidth="1"/>
    <col min="7949" max="7949" width="12.875" style="1" bestFit="1" customWidth="1"/>
    <col min="7950" max="8193" width="8.875" style="1"/>
    <col min="8194" max="8195" width="1.75" style="1" customWidth="1"/>
    <col min="8196" max="8196" width="4.5" style="1" customWidth="1"/>
    <col min="8197" max="8197" width="4.875" style="1" customWidth="1"/>
    <col min="8198" max="8198" width="18" style="1" customWidth="1"/>
    <col min="8199" max="8199" width="5.875" style="1" customWidth="1"/>
    <col min="8200" max="8203" width="11.625" style="1" customWidth="1"/>
    <col min="8204" max="8204" width="13" style="1" customWidth="1"/>
    <col min="8205" max="8205" width="12.875" style="1" bestFit="1" customWidth="1"/>
    <col min="8206" max="8449" width="8.875" style="1"/>
    <col min="8450" max="8451" width="1.75" style="1" customWidth="1"/>
    <col min="8452" max="8452" width="4.5" style="1" customWidth="1"/>
    <col min="8453" max="8453" width="4.875" style="1" customWidth="1"/>
    <col min="8454" max="8454" width="18" style="1" customWidth="1"/>
    <col min="8455" max="8455" width="5.875" style="1" customWidth="1"/>
    <col min="8456" max="8459" width="11.625" style="1" customWidth="1"/>
    <col min="8460" max="8460" width="13" style="1" customWidth="1"/>
    <col min="8461" max="8461" width="12.875" style="1" bestFit="1" customWidth="1"/>
    <col min="8462" max="8705" width="8.875" style="1"/>
    <col min="8706" max="8707" width="1.75" style="1" customWidth="1"/>
    <col min="8708" max="8708" width="4.5" style="1" customWidth="1"/>
    <col min="8709" max="8709" width="4.875" style="1" customWidth="1"/>
    <col min="8710" max="8710" width="18" style="1" customWidth="1"/>
    <col min="8711" max="8711" width="5.875" style="1" customWidth="1"/>
    <col min="8712" max="8715" width="11.625" style="1" customWidth="1"/>
    <col min="8716" max="8716" width="13" style="1" customWidth="1"/>
    <col min="8717" max="8717" width="12.875" style="1" bestFit="1" customWidth="1"/>
    <col min="8718" max="8961" width="8.875" style="1"/>
    <col min="8962" max="8963" width="1.75" style="1" customWidth="1"/>
    <col min="8964" max="8964" width="4.5" style="1" customWidth="1"/>
    <col min="8965" max="8965" width="4.875" style="1" customWidth="1"/>
    <col min="8966" max="8966" width="18" style="1" customWidth="1"/>
    <col min="8967" max="8967" width="5.875" style="1" customWidth="1"/>
    <col min="8968" max="8971" width="11.625" style="1" customWidth="1"/>
    <col min="8972" max="8972" width="13" style="1" customWidth="1"/>
    <col min="8973" max="8973" width="12.875" style="1" bestFit="1" customWidth="1"/>
    <col min="8974" max="9217" width="8.875" style="1"/>
    <col min="9218" max="9219" width="1.75" style="1" customWidth="1"/>
    <col min="9220" max="9220" width="4.5" style="1" customWidth="1"/>
    <col min="9221" max="9221" width="4.875" style="1" customWidth="1"/>
    <col min="9222" max="9222" width="18" style="1" customWidth="1"/>
    <col min="9223" max="9223" width="5.875" style="1" customWidth="1"/>
    <col min="9224" max="9227" width="11.625" style="1" customWidth="1"/>
    <col min="9228" max="9228" width="13" style="1" customWidth="1"/>
    <col min="9229" max="9229" width="12.875" style="1" bestFit="1" customWidth="1"/>
    <col min="9230" max="9473" width="8.875" style="1"/>
    <col min="9474" max="9475" width="1.75" style="1" customWidth="1"/>
    <col min="9476" max="9476" width="4.5" style="1" customWidth="1"/>
    <col min="9477" max="9477" width="4.875" style="1" customWidth="1"/>
    <col min="9478" max="9478" width="18" style="1" customWidth="1"/>
    <col min="9479" max="9479" width="5.875" style="1" customWidth="1"/>
    <col min="9480" max="9483" width="11.625" style="1" customWidth="1"/>
    <col min="9484" max="9484" width="13" style="1" customWidth="1"/>
    <col min="9485" max="9485" width="12.875" style="1" bestFit="1" customWidth="1"/>
    <col min="9486" max="9729" width="8.875" style="1"/>
    <col min="9730" max="9731" width="1.75" style="1" customWidth="1"/>
    <col min="9732" max="9732" width="4.5" style="1" customWidth="1"/>
    <col min="9733" max="9733" width="4.875" style="1" customWidth="1"/>
    <col min="9734" max="9734" width="18" style="1" customWidth="1"/>
    <col min="9735" max="9735" width="5.875" style="1" customWidth="1"/>
    <col min="9736" max="9739" width="11.625" style="1" customWidth="1"/>
    <col min="9740" max="9740" width="13" style="1" customWidth="1"/>
    <col min="9741" max="9741" width="12.875" style="1" bestFit="1" customWidth="1"/>
    <col min="9742" max="9985" width="8.875" style="1"/>
    <col min="9986" max="9987" width="1.75" style="1" customWidth="1"/>
    <col min="9988" max="9988" width="4.5" style="1" customWidth="1"/>
    <col min="9989" max="9989" width="4.875" style="1" customWidth="1"/>
    <col min="9990" max="9990" width="18" style="1" customWidth="1"/>
    <col min="9991" max="9991" width="5.875" style="1" customWidth="1"/>
    <col min="9992" max="9995" width="11.625" style="1" customWidth="1"/>
    <col min="9996" max="9996" width="13" style="1" customWidth="1"/>
    <col min="9997" max="9997" width="12.875" style="1" bestFit="1" customWidth="1"/>
    <col min="9998" max="10241" width="8.875" style="1"/>
    <col min="10242" max="10243" width="1.75" style="1" customWidth="1"/>
    <col min="10244" max="10244" width="4.5" style="1" customWidth="1"/>
    <col min="10245" max="10245" width="4.875" style="1" customWidth="1"/>
    <col min="10246" max="10246" width="18" style="1" customWidth="1"/>
    <col min="10247" max="10247" width="5.875" style="1" customWidth="1"/>
    <col min="10248" max="10251" width="11.625" style="1" customWidth="1"/>
    <col min="10252" max="10252" width="13" style="1" customWidth="1"/>
    <col min="10253" max="10253" width="12.875" style="1" bestFit="1" customWidth="1"/>
    <col min="10254" max="10497" width="8.875" style="1"/>
    <col min="10498" max="10499" width="1.75" style="1" customWidth="1"/>
    <col min="10500" max="10500" width="4.5" style="1" customWidth="1"/>
    <col min="10501" max="10501" width="4.875" style="1" customWidth="1"/>
    <col min="10502" max="10502" width="18" style="1" customWidth="1"/>
    <col min="10503" max="10503" width="5.875" style="1" customWidth="1"/>
    <col min="10504" max="10507" width="11.625" style="1" customWidth="1"/>
    <col min="10508" max="10508" width="13" style="1" customWidth="1"/>
    <col min="10509" max="10509" width="12.875" style="1" bestFit="1" customWidth="1"/>
    <col min="10510" max="10753" width="8.875" style="1"/>
    <col min="10754" max="10755" width="1.75" style="1" customWidth="1"/>
    <col min="10756" max="10756" width="4.5" style="1" customWidth="1"/>
    <col min="10757" max="10757" width="4.875" style="1" customWidth="1"/>
    <col min="10758" max="10758" width="18" style="1" customWidth="1"/>
    <col min="10759" max="10759" width="5.875" style="1" customWidth="1"/>
    <col min="10760" max="10763" width="11.625" style="1" customWidth="1"/>
    <col min="10764" max="10764" width="13" style="1" customWidth="1"/>
    <col min="10765" max="10765" width="12.875" style="1" bestFit="1" customWidth="1"/>
    <col min="10766" max="11009" width="8.875" style="1"/>
    <col min="11010" max="11011" width="1.75" style="1" customWidth="1"/>
    <col min="11012" max="11012" width="4.5" style="1" customWidth="1"/>
    <col min="11013" max="11013" width="4.875" style="1" customWidth="1"/>
    <col min="11014" max="11014" width="18" style="1" customWidth="1"/>
    <col min="11015" max="11015" width="5.875" style="1" customWidth="1"/>
    <col min="11016" max="11019" width="11.625" style="1" customWidth="1"/>
    <col min="11020" max="11020" width="13" style="1" customWidth="1"/>
    <col min="11021" max="11021" width="12.875" style="1" bestFit="1" customWidth="1"/>
    <col min="11022" max="11265" width="8.875" style="1"/>
    <col min="11266" max="11267" width="1.75" style="1" customWidth="1"/>
    <col min="11268" max="11268" width="4.5" style="1" customWidth="1"/>
    <col min="11269" max="11269" width="4.875" style="1" customWidth="1"/>
    <col min="11270" max="11270" width="18" style="1" customWidth="1"/>
    <col min="11271" max="11271" width="5.875" style="1" customWidth="1"/>
    <col min="11272" max="11275" width="11.625" style="1" customWidth="1"/>
    <col min="11276" max="11276" width="13" style="1" customWidth="1"/>
    <col min="11277" max="11277" width="12.875" style="1" bestFit="1" customWidth="1"/>
    <col min="11278" max="11521" width="8.875" style="1"/>
    <col min="11522" max="11523" width="1.75" style="1" customWidth="1"/>
    <col min="11524" max="11524" width="4.5" style="1" customWidth="1"/>
    <col min="11525" max="11525" width="4.875" style="1" customWidth="1"/>
    <col min="11526" max="11526" width="18" style="1" customWidth="1"/>
    <col min="11527" max="11527" width="5.875" style="1" customWidth="1"/>
    <col min="11528" max="11531" width="11.625" style="1" customWidth="1"/>
    <col min="11532" max="11532" width="13" style="1" customWidth="1"/>
    <col min="11533" max="11533" width="12.875" style="1" bestFit="1" customWidth="1"/>
    <col min="11534" max="11777" width="8.875" style="1"/>
    <col min="11778" max="11779" width="1.75" style="1" customWidth="1"/>
    <col min="11780" max="11780" width="4.5" style="1" customWidth="1"/>
    <col min="11781" max="11781" width="4.875" style="1" customWidth="1"/>
    <col min="11782" max="11782" width="18" style="1" customWidth="1"/>
    <col min="11783" max="11783" width="5.875" style="1" customWidth="1"/>
    <col min="11784" max="11787" width="11.625" style="1" customWidth="1"/>
    <col min="11788" max="11788" width="13" style="1" customWidth="1"/>
    <col min="11789" max="11789" width="12.875" style="1" bestFit="1" customWidth="1"/>
    <col min="11790" max="12033" width="8.875" style="1"/>
    <col min="12034" max="12035" width="1.75" style="1" customWidth="1"/>
    <col min="12036" max="12036" width="4.5" style="1" customWidth="1"/>
    <col min="12037" max="12037" width="4.875" style="1" customWidth="1"/>
    <col min="12038" max="12038" width="18" style="1" customWidth="1"/>
    <col min="12039" max="12039" width="5.875" style="1" customWidth="1"/>
    <col min="12040" max="12043" width="11.625" style="1" customWidth="1"/>
    <col min="12044" max="12044" width="13" style="1" customWidth="1"/>
    <col min="12045" max="12045" width="12.875" style="1" bestFit="1" customWidth="1"/>
    <col min="12046" max="12289" width="8.875" style="1"/>
    <col min="12290" max="12291" width="1.75" style="1" customWidth="1"/>
    <col min="12292" max="12292" width="4.5" style="1" customWidth="1"/>
    <col min="12293" max="12293" width="4.875" style="1" customWidth="1"/>
    <col min="12294" max="12294" width="18" style="1" customWidth="1"/>
    <col min="12295" max="12295" width="5.875" style="1" customWidth="1"/>
    <col min="12296" max="12299" width="11.625" style="1" customWidth="1"/>
    <col min="12300" max="12300" width="13" style="1" customWidth="1"/>
    <col min="12301" max="12301" width="12.875" style="1" bestFit="1" customWidth="1"/>
    <col min="12302" max="12545" width="8.875" style="1"/>
    <col min="12546" max="12547" width="1.75" style="1" customWidth="1"/>
    <col min="12548" max="12548" width="4.5" style="1" customWidth="1"/>
    <col min="12549" max="12549" width="4.875" style="1" customWidth="1"/>
    <col min="12550" max="12550" width="18" style="1" customWidth="1"/>
    <col min="12551" max="12551" width="5.875" style="1" customWidth="1"/>
    <col min="12552" max="12555" width="11.625" style="1" customWidth="1"/>
    <col min="12556" max="12556" width="13" style="1" customWidth="1"/>
    <col min="12557" max="12557" width="12.875" style="1" bestFit="1" customWidth="1"/>
    <col min="12558" max="12801" width="8.875" style="1"/>
    <col min="12802" max="12803" width="1.75" style="1" customWidth="1"/>
    <col min="12804" max="12804" width="4.5" style="1" customWidth="1"/>
    <col min="12805" max="12805" width="4.875" style="1" customWidth="1"/>
    <col min="12806" max="12806" width="18" style="1" customWidth="1"/>
    <col min="12807" max="12807" width="5.875" style="1" customWidth="1"/>
    <col min="12808" max="12811" width="11.625" style="1" customWidth="1"/>
    <col min="12812" max="12812" width="13" style="1" customWidth="1"/>
    <col min="12813" max="12813" width="12.875" style="1" bestFit="1" customWidth="1"/>
    <col min="12814" max="13057" width="8.875" style="1"/>
    <col min="13058" max="13059" width="1.75" style="1" customWidth="1"/>
    <col min="13060" max="13060" width="4.5" style="1" customWidth="1"/>
    <col min="13061" max="13061" width="4.875" style="1" customWidth="1"/>
    <col min="13062" max="13062" width="18" style="1" customWidth="1"/>
    <col min="13063" max="13063" width="5.875" style="1" customWidth="1"/>
    <col min="13064" max="13067" width="11.625" style="1" customWidth="1"/>
    <col min="13068" max="13068" width="13" style="1" customWidth="1"/>
    <col min="13069" max="13069" width="12.875" style="1" bestFit="1" customWidth="1"/>
    <col min="13070" max="13313" width="8.875" style="1"/>
    <col min="13314" max="13315" width="1.75" style="1" customWidth="1"/>
    <col min="13316" max="13316" width="4.5" style="1" customWidth="1"/>
    <col min="13317" max="13317" width="4.875" style="1" customWidth="1"/>
    <col min="13318" max="13318" width="18" style="1" customWidth="1"/>
    <col min="13319" max="13319" width="5.875" style="1" customWidth="1"/>
    <col min="13320" max="13323" width="11.625" style="1" customWidth="1"/>
    <col min="13324" max="13324" width="13" style="1" customWidth="1"/>
    <col min="13325" max="13325" width="12.875" style="1" bestFit="1" customWidth="1"/>
    <col min="13326" max="13569" width="8.875" style="1"/>
    <col min="13570" max="13571" width="1.75" style="1" customWidth="1"/>
    <col min="13572" max="13572" width="4.5" style="1" customWidth="1"/>
    <col min="13573" max="13573" width="4.875" style="1" customWidth="1"/>
    <col min="13574" max="13574" width="18" style="1" customWidth="1"/>
    <col min="13575" max="13575" width="5.875" style="1" customWidth="1"/>
    <col min="13576" max="13579" width="11.625" style="1" customWidth="1"/>
    <col min="13580" max="13580" width="13" style="1" customWidth="1"/>
    <col min="13581" max="13581" width="12.875" style="1" bestFit="1" customWidth="1"/>
    <col min="13582" max="13825" width="8.875" style="1"/>
    <col min="13826" max="13827" width="1.75" style="1" customWidth="1"/>
    <col min="13828" max="13828" width="4.5" style="1" customWidth="1"/>
    <col min="13829" max="13829" width="4.875" style="1" customWidth="1"/>
    <col min="13830" max="13830" width="18" style="1" customWidth="1"/>
    <col min="13831" max="13831" width="5.875" style="1" customWidth="1"/>
    <col min="13832" max="13835" width="11.625" style="1" customWidth="1"/>
    <col min="13836" max="13836" width="13" style="1" customWidth="1"/>
    <col min="13837" max="13837" width="12.875" style="1" bestFit="1" customWidth="1"/>
    <col min="13838" max="14081" width="8.875" style="1"/>
    <col min="14082" max="14083" width="1.75" style="1" customWidth="1"/>
    <col min="14084" max="14084" width="4.5" style="1" customWidth="1"/>
    <col min="14085" max="14085" width="4.875" style="1" customWidth="1"/>
    <col min="14086" max="14086" width="18" style="1" customWidth="1"/>
    <col min="14087" max="14087" width="5.875" style="1" customWidth="1"/>
    <col min="14088" max="14091" width="11.625" style="1" customWidth="1"/>
    <col min="14092" max="14092" width="13" style="1" customWidth="1"/>
    <col min="14093" max="14093" width="12.875" style="1" bestFit="1" customWidth="1"/>
    <col min="14094" max="14337" width="8.875" style="1"/>
    <col min="14338" max="14339" width="1.75" style="1" customWidth="1"/>
    <col min="14340" max="14340" width="4.5" style="1" customWidth="1"/>
    <col min="14341" max="14341" width="4.875" style="1" customWidth="1"/>
    <col min="14342" max="14342" width="18" style="1" customWidth="1"/>
    <col min="14343" max="14343" width="5.875" style="1" customWidth="1"/>
    <col min="14344" max="14347" width="11.625" style="1" customWidth="1"/>
    <col min="14348" max="14348" width="13" style="1" customWidth="1"/>
    <col min="14349" max="14349" width="12.875" style="1" bestFit="1" customWidth="1"/>
    <col min="14350" max="14593" width="8.875" style="1"/>
    <col min="14594" max="14595" width="1.75" style="1" customWidth="1"/>
    <col min="14596" max="14596" width="4.5" style="1" customWidth="1"/>
    <col min="14597" max="14597" width="4.875" style="1" customWidth="1"/>
    <col min="14598" max="14598" width="18" style="1" customWidth="1"/>
    <col min="14599" max="14599" width="5.875" style="1" customWidth="1"/>
    <col min="14600" max="14603" width="11.625" style="1" customWidth="1"/>
    <col min="14604" max="14604" width="13" style="1" customWidth="1"/>
    <col min="14605" max="14605" width="12.875" style="1" bestFit="1" customWidth="1"/>
    <col min="14606" max="14849" width="8.875" style="1"/>
    <col min="14850" max="14851" width="1.75" style="1" customWidth="1"/>
    <col min="14852" max="14852" width="4.5" style="1" customWidth="1"/>
    <col min="14853" max="14853" width="4.875" style="1" customWidth="1"/>
    <col min="14854" max="14854" width="18" style="1" customWidth="1"/>
    <col min="14855" max="14855" width="5.875" style="1" customWidth="1"/>
    <col min="14856" max="14859" width="11.625" style="1" customWidth="1"/>
    <col min="14860" max="14860" width="13" style="1" customWidth="1"/>
    <col min="14861" max="14861" width="12.875" style="1" bestFit="1" customWidth="1"/>
    <col min="14862" max="15105" width="8.875" style="1"/>
    <col min="15106" max="15107" width="1.75" style="1" customWidth="1"/>
    <col min="15108" max="15108" width="4.5" style="1" customWidth="1"/>
    <col min="15109" max="15109" width="4.875" style="1" customWidth="1"/>
    <col min="15110" max="15110" width="18" style="1" customWidth="1"/>
    <col min="15111" max="15111" width="5.875" style="1" customWidth="1"/>
    <col min="15112" max="15115" width="11.625" style="1" customWidth="1"/>
    <col min="15116" max="15116" width="13" style="1" customWidth="1"/>
    <col min="15117" max="15117" width="12.875" style="1" bestFit="1" customWidth="1"/>
    <col min="15118" max="15361" width="8.875" style="1"/>
    <col min="15362" max="15363" width="1.75" style="1" customWidth="1"/>
    <col min="15364" max="15364" width="4.5" style="1" customWidth="1"/>
    <col min="15365" max="15365" width="4.875" style="1" customWidth="1"/>
    <col min="15366" max="15366" width="18" style="1" customWidth="1"/>
    <col min="15367" max="15367" width="5.875" style="1" customWidth="1"/>
    <col min="15368" max="15371" width="11.625" style="1" customWidth="1"/>
    <col min="15372" max="15372" width="13" style="1" customWidth="1"/>
    <col min="15373" max="15373" width="12.875" style="1" bestFit="1" customWidth="1"/>
    <col min="15374" max="15617" width="8.875" style="1"/>
    <col min="15618" max="15619" width="1.75" style="1" customWidth="1"/>
    <col min="15620" max="15620" width="4.5" style="1" customWidth="1"/>
    <col min="15621" max="15621" width="4.875" style="1" customWidth="1"/>
    <col min="15622" max="15622" width="18" style="1" customWidth="1"/>
    <col min="15623" max="15623" width="5.875" style="1" customWidth="1"/>
    <col min="15624" max="15627" width="11.625" style="1" customWidth="1"/>
    <col min="15628" max="15628" width="13" style="1" customWidth="1"/>
    <col min="15629" max="15629" width="12.875" style="1" bestFit="1" customWidth="1"/>
    <col min="15630" max="15873" width="8.875" style="1"/>
    <col min="15874" max="15875" width="1.75" style="1" customWidth="1"/>
    <col min="15876" max="15876" width="4.5" style="1" customWidth="1"/>
    <col min="15877" max="15877" width="4.875" style="1" customWidth="1"/>
    <col min="15878" max="15878" width="18" style="1" customWidth="1"/>
    <col min="15879" max="15879" width="5.875" style="1" customWidth="1"/>
    <col min="15880" max="15883" width="11.625" style="1" customWidth="1"/>
    <col min="15884" max="15884" width="13" style="1" customWidth="1"/>
    <col min="15885" max="15885" width="12.875" style="1" bestFit="1" customWidth="1"/>
    <col min="15886" max="16129" width="8.875" style="1"/>
    <col min="16130" max="16131" width="1.75" style="1" customWidth="1"/>
    <col min="16132" max="16132" width="4.5" style="1" customWidth="1"/>
    <col min="16133" max="16133" width="4.875" style="1" customWidth="1"/>
    <col min="16134" max="16134" width="18" style="1" customWidth="1"/>
    <col min="16135" max="16135" width="5.875" style="1" customWidth="1"/>
    <col min="16136" max="16139" width="11.625" style="1" customWidth="1"/>
    <col min="16140" max="16140" width="13" style="1" customWidth="1"/>
    <col min="16141" max="16141" width="12.875" style="1" bestFit="1" customWidth="1"/>
    <col min="16142" max="16384" width="8.875" style="1"/>
  </cols>
  <sheetData>
    <row r="2" spans="3:14" ht="18" customHeight="1">
      <c r="C2" s="7" t="s">
        <v>
2</v>
      </c>
      <c r="D2" s="4"/>
      <c r="E2" s="4"/>
      <c r="F2" s="4"/>
      <c r="G2" s="4"/>
      <c r="H2" s="4"/>
      <c r="I2" s="4"/>
      <c r="J2" s="4"/>
      <c r="K2" s="4"/>
      <c r="L2" s="4"/>
      <c r="M2" s="140"/>
      <c r="N2" s="4"/>
    </row>
    <row r="3" spans="3:14" ht="18" customHeight="1">
      <c r="C3" s="7" t="s">
        <v>
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3:14" ht="18" customHeight="1" thickBot="1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8" t="s">
        <v>
4</v>
      </c>
    </row>
    <row r="5" spans="3:14" s="15" customFormat="1" ht="27.75" customHeight="1">
      <c r="C5" s="9"/>
      <c r="D5" s="10"/>
      <c r="E5" s="11" t="s">
        <v>
5</v>
      </c>
      <c r="F5" s="12"/>
      <c r="G5" s="13"/>
      <c r="H5" s="13"/>
      <c r="I5" s="13"/>
      <c r="J5" s="13"/>
      <c r="K5" s="10"/>
      <c r="L5" s="12" t="s">
        <v>
154</v>
      </c>
      <c r="M5" s="145" t="s">
        <v>
153</v>
      </c>
      <c r="N5" s="14" t="s">
        <v>
6</v>
      </c>
    </row>
    <row r="6" spans="3:14" s="15" customFormat="1" ht="27.75" customHeight="1">
      <c r="C6" s="16"/>
      <c r="D6" s="17" t="s">
        <v>
7</v>
      </c>
      <c r="E6" s="17"/>
      <c r="F6" s="18"/>
      <c r="G6" s="146" t="s">
        <v>
8</v>
      </c>
      <c r="H6" s="147" t="s">
        <v>
1</v>
      </c>
      <c r="I6" s="147" t="s">
        <v>
9</v>
      </c>
      <c r="J6" s="147" t="s">
        <v>
10</v>
      </c>
      <c r="K6" s="147" t="s">
        <v>
150</v>
      </c>
      <c r="L6" s="19" t="s">
        <v>
11</v>
      </c>
      <c r="M6" s="19" t="s">
        <v>
11</v>
      </c>
      <c r="N6" s="20"/>
    </row>
    <row r="7" spans="3:14" ht="32.25" customHeight="1">
      <c r="C7" s="21" t="s">
        <v>
12</v>
      </c>
      <c r="D7" s="22"/>
      <c r="E7" s="22"/>
      <c r="F7" s="23" t="s">
        <v>
140</v>
      </c>
      <c r="G7" s="124">
        <v>
7107603</v>
      </c>
      <c r="H7" s="124">
        <v>
57659</v>
      </c>
      <c r="I7" s="124">
        <v>
252080</v>
      </c>
      <c r="J7" s="124">
        <v>
82435977</v>
      </c>
      <c r="K7" s="124">
        <v>
15203079</v>
      </c>
      <c r="L7" s="124">
        <f>
SUM(G7:K7)</f>
        <v>
105056398</v>
      </c>
      <c r="M7" s="148">
        <v>
93110926</v>
      </c>
      <c r="N7" s="115">
        <f>
IF(L7=0,"－　",(L7- M7)*100/M7)</f>
        <v>
12.829291376610302</v>
      </c>
    </row>
    <row r="8" spans="3:14" ht="32.25" customHeight="1">
      <c r="C8" s="24"/>
      <c r="D8" s="25" t="s">
        <v>
13</v>
      </c>
      <c r="E8" s="22"/>
      <c r="F8" s="23" t="s">
        <v>
141</v>
      </c>
      <c r="G8" s="124">
        <f>
SUM(G9:G10)</f>
        <v>
7079915</v>
      </c>
      <c r="H8" s="124">
        <f t="shared" ref="H8:K8" si="0">
SUM(H9:H10)</f>
        <v>
57659</v>
      </c>
      <c r="I8" s="124">
        <f t="shared" si="0"/>
        <v>
251216</v>
      </c>
      <c r="J8" s="124">
        <f t="shared" si="0"/>
        <v>
82263092</v>
      </c>
      <c r="K8" s="124">
        <f t="shared" si="0"/>
        <v>
15203079</v>
      </c>
      <c r="L8" s="124">
        <f t="shared" ref="L8:L28" si="1">
SUM(G8:K8)</f>
        <v>
104854961</v>
      </c>
      <c r="M8" s="148">
        <v>
92837744</v>
      </c>
      <c r="N8" s="115">
        <f t="shared" ref="N8:N24" si="2">
IF(L8=0,"－　",(L8- M8)*100/M8)</f>
        <v>
12.944322516066311</v>
      </c>
    </row>
    <row r="9" spans="3:14" ht="32.25" customHeight="1">
      <c r="C9" s="24"/>
      <c r="D9" s="26"/>
      <c r="E9" s="6" t="s">
        <v>
14</v>
      </c>
      <c r="F9" s="27" t="s">
        <v>
114</v>
      </c>
      <c r="G9" s="149">
        <v>
6463615</v>
      </c>
      <c r="H9" s="149">
        <v>
54166</v>
      </c>
      <c r="I9" s="149">
        <v>
121245</v>
      </c>
      <c r="J9" s="149">
        <v>
72239087</v>
      </c>
      <c r="K9" s="149">
        <v>
10334956</v>
      </c>
      <c r="L9" s="124">
        <f t="shared" si="1"/>
        <v>
89213069</v>
      </c>
      <c r="M9" s="149">
        <v>
80604047</v>
      </c>
      <c r="N9" s="115">
        <f t="shared" si="2"/>
        <v>
10.680632450129954</v>
      </c>
    </row>
    <row r="10" spans="3:14" ht="32.25" customHeight="1">
      <c r="C10" s="24"/>
      <c r="D10" s="28"/>
      <c r="E10" s="6" t="s">
        <v>
15</v>
      </c>
      <c r="F10" s="27" t="s">
        <v>
115</v>
      </c>
      <c r="G10" s="149">
        <v>
616300</v>
      </c>
      <c r="H10" s="149">
        <v>
3493</v>
      </c>
      <c r="I10" s="149">
        <v>
129971</v>
      </c>
      <c r="J10" s="149">
        <v>
10024005</v>
      </c>
      <c r="K10" s="149">
        <v>
4868123</v>
      </c>
      <c r="L10" s="124">
        <f t="shared" si="1"/>
        <v>
15641892</v>
      </c>
      <c r="M10" s="149">
        <v>
12233697</v>
      </c>
      <c r="N10" s="115">
        <f t="shared" si="2"/>
        <v>
27.859076450888068</v>
      </c>
    </row>
    <row r="11" spans="3:14" ht="32.25" customHeight="1">
      <c r="C11" s="29"/>
      <c r="D11" s="6" t="s">
        <v>
16</v>
      </c>
      <c r="E11" s="30"/>
      <c r="F11" s="31"/>
      <c r="G11" s="149">
        <v>
27688</v>
      </c>
      <c r="H11" s="149">
        <v>
0</v>
      </c>
      <c r="I11" s="149">
        <v>
864</v>
      </c>
      <c r="J11" s="149">
        <v>
172885</v>
      </c>
      <c r="K11" s="149">
        <v>
0</v>
      </c>
      <c r="L11" s="124">
        <f t="shared" si="1"/>
        <v>
201437</v>
      </c>
      <c r="M11" s="149">
        <v>
273182</v>
      </c>
      <c r="N11" s="115">
        <f t="shared" si="2"/>
        <v>
-26.26271130601577</v>
      </c>
    </row>
    <row r="12" spans="3:14" ht="32.25" customHeight="1">
      <c r="C12" s="21" t="s">
        <v>
17</v>
      </c>
      <c r="D12" s="22"/>
      <c r="E12" s="22"/>
      <c r="F12" s="23" t="s">
        <v>
116</v>
      </c>
      <c r="G12" s="124">
        <v>
6345652</v>
      </c>
      <c r="H12" s="124">
        <v>
63102</v>
      </c>
      <c r="I12" s="124">
        <v>
264450</v>
      </c>
      <c r="J12" s="124">
        <v>
83860769</v>
      </c>
      <c r="K12" s="124">
        <v>
13558426</v>
      </c>
      <c r="L12" s="124">
        <f t="shared" si="1"/>
        <v>
104092399</v>
      </c>
      <c r="M12" s="150">
        <v>
91784477</v>
      </c>
      <c r="N12" s="115">
        <f t="shared" si="2"/>
        <v>
13.409589946238949</v>
      </c>
    </row>
    <row r="13" spans="3:14" ht="32.25" customHeight="1">
      <c r="C13" s="24"/>
      <c r="D13" s="25" t="s">
        <v>
18</v>
      </c>
      <c r="E13" s="22"/>
      <c r="F13" s="23" t="s">
        <v>
117</v>
      </c>
      <c r="G13" s="124">
        <f>
SUM(G14:G15)</f>
        <v>
6344517</v>
      </c>
      <c r="H13" s="124">
        <f t="shared" ref="H13:K13" si="3">
SUM(H14:H15)</f>
        <v>
63102</v>
      </c>
      <c r="I13" s="124">
        <f t="shared" si="3"/>
        <v>
264450</v>
      </c>
      <c r="J13" s="124">
        <f t="shared" si="3"/>
        <v>
83549666</v>
      </c>
      <c r="K13" s="124">
        <f t="shared" si="3"/>
        <v>
13486292</v>
      </c>
      <c r="L13" s="124">
        <f t="shared" si="1"/>
        <v>
103708027</v>
      </c>
      <c r="M13" s="150">
        <v>
91420444</v>
      </c>
      <c r="N13" s="115">
        <f t="shared" si="2"/>
        <v>
13.440738703916161</v>
      </c>
    </row>
    <row r="14" spans="3:14" ht="32.25" customHeight="1">
      <c r="C14" s="24"/>
      <c r="D14" s="26"/>
      <c r="E14" s="6" t="s">
        <v>
19</v>
      </c>
      <c r="F14" s="27" t="s">
        <v>
118</v>
      </c>
      <c r="G14" s="149">
        <v>
6169518</v>
      </c>
      <c r="H14" s="149">
        <v>
60462</v>
      </c>
      <c r="I14" s="149">
        <v>
262526</v>
      </c>
      <c r="J14" s="149">
        <v>
79576081</v>
      </c>
      <c r="K14" s="149">
        <v>
12929369</v>
      </c>
      <c r="L14" s="124">
        <f t="shared" si="1"/>
        <v>
98997956</v>
      </c>
      <c r="M14" s="149">
        <v>
87497451</v>
      </c>
      <c r="N14" s="115">
        <f t="shared" si="2"/>
        <v>
13.143817183885734</v>
      </c>
    </row>
    <row r="15" spans="3:14" ht="32.25" customHeight="1">
      <c r="C15" s="24"/>
      <c r="D15" s="28"/>
      <c r="E15" s="6" t="s">
        <v>
20</v>
      </c>
      <c r="F15" s="27" t="s">
        <v>
119</v>
      </c>
      <c r="G15" s="149">
        <v>
174999</v>
      </c>
      <c r="H15" s="149">
        <v>
2640</v>
      </c>
      <c r="I15" s="149">
        <v>
1924</v>
      </c>
      <c r="J15" s="149">
        <v>
3973585</v>
      </c>
      <c r="K15" s="149">
        <v>
556923</v>
      </c>
      <c r="L15" s="124">
        <f t="shared" si="1"/>
        <v>
4710071</v>
      </c>
      <c r="M15" s="149">
        <v>
3922993</v>
      </c>
      <c r="N15" s="115">
        <f t="shared" si="2"/>
        <v>
20.063201744178489</v>
      </c>
    </row>
    <row r="16" spans="3:14" ht="32.25" customHeight="1">
      <c r="C16" s="29"/>
      <c r="D16" s="6" t="s">
        <v>
21</v>
      </c>
      <c r="E16" s="32"/>
      <c r="F16" s="27"/>
      <c r="G16" s="149">
        <v>
1135</v>
      </c>
      <c r="H16" s="149">
        <v>
0</v>
      </c>
      <c r="I16" s="149">
        <v>
0</v>
      </c>
      <c r="J16" s="149">
        <v>
311103</v>
      </c>
      <c r="K16" s="149">
        <v>
72134</v>
      </c>
      <c r="L16" s="124">
        <f t="shared" si="1"/>
        <v>
384372</v>
      </c>
      <c r="M16" s="149">
        <v>
364033</v>
      </c>
      <c r="N16" s="115">
        <f t="shared" si="2"/>
        <v>
5.5871308370394992</v>
      </c>
    </row>
    <row r="17" spans="3:24" ht="32.25" customHeight="1">
      <c r="C17" s="21" t="s">
        <v>
22</v>
      </c>
      <c r="D17" s="33"/>
      <c r="E17" s="6" t="s">
        <v>
23</v>
      </c>
      <c r="F17" s="27"/>
      <c r="G17" s="149">
        <v>
751934</v>
      </c>
      <c r="H17" s="149">
        <v>
0</v>
      </c>
      <c r="I17" s="149">
        <v>
0</v>
      </c>
      <c r="J17" s="149">
        <v>
227576</v>
      </c>
      <c r="K17" s="149">
        <v>
1716787</v>
      </c>
      <c r="L17" s="124">
        <f t="shared" si="1"/>
        <v>
2696297</v>
      </c>
      <c r="M17" s="149">
        <v>
2155108</v>
      </c>
      <c r="N17" s="115">
        <f t="shared" si="2"/>
        <v>
25.111920145069295</v>
      </c>
    </row>
    <row r="18" spans="3:24" ht="32.25" customHeight="1">
      <c r="C18" s="24"/>
      <c r="D18" s="34"/>
      <c r="E18" s="6" t="s">
        <v>
24</v>
      </c>
      <c r="F18" s="27"/>
      <c r="G18" s="149">
        <v>
16536</v>
      </c>
      <c r="H18" s="149">
        <v>
5443</v>
      </c>
      <c r="I18" s="149">
        <v>
13234</v>
      </c>
      <c r="J18" s="149">
        <v>
1514150</v>
      </c>
      <c r="K18" s="149">
        <v>
0</v>
      </c>
      <c r="L18" s="124">
        <f t="shared" si="1"/>
        <v>
1549363</v>
      </c>
      <c r="M18" s="149">
        <v>
737808</v>
      </c>
      <c r="N18" s="115">
        <f t="shared" si="2"/>
        <v>
109.99541886235986</v>
      </c>
    </row>
    <row r="19" spans="3:24" ht="32.25" customHeight="1">
      <c r="C19" s="21" t="s">
        <v>
25</v>
      </c>
      <c r="D19" s="33"/>
      <c r="E19" s="6" t="s">
        <v>
26</v>
      </c>
      <c r="F19" s="27"/>
      <c r="G19" s="149">
        <v>
778157</v>
      </c>
      <c r="H19" s="149">
        <v>
0</v>
      </c>
      <c r="I19" s="149">
        <v>
0</v>
      </c>
      <c r="J19" s="149">
        <v>
207117</v>
      </c>
      <c r="K19" s="149">
        <v>
1644653</v>
      </c>
      <c r="L19" s="124">
        <f t="shared" si="1"/>
        <v>
2629927</v>
      </c>
      <c r="M19" s="149">
        <v>
2215309</v>
      </c>
      <c r="N19" s="115">
        <f t="shared" si="2"/>
        <v>
18.71603464798816</v>
      </c>
    </row>
    <row r="20" spans="3:24" ht="32.25" customHeight="1">
      <c r="C20" s="29"/>
      <c r="D20" s="35"/>
      <c r="E20" s="6" t="s">
        <v>
27</v>
      </c>
      <c r="F20" s="27"/>
      <c r="G20" s="149">
        <v>
16206</v>
      </c>
      <c r="H20" s="149">
        <v>
5443</v>
      </c>
      <c r="I20" s="149">
        <v>
12370</v>
      </c>
      <c r="J20" s="149">
        <v>
1631909</v>
      </c>
      <c r="K20" s="149">
        <v>
0</v>
      </c>
      <c r="L20" s="124">
        <f t="shared" si="1"/>
        <v>
1665928</v>
      </c>
      <c r="M20" s="149">
        <v>
888860</v>
      </c>
      <c r="N20" s="115">
        <f t="shared" si="2"/>
        <v>
87.422991247215535</v>
      </c>
      <c r="X20" s="121"/>
    </row>
    <row r="21" spans="3:24" ht="32.25" customHeight="1">
      <c r="C21" s="36" t="s">
        <v>
28</v>
      </c>
      <c r="D21" s="32"/>
      <c r="E21" s="32"/>
      <c r="F21" s="27"/>
      <c r="G21" s="151">
        <v>
1498742</v>
      </c>
      <c r="H21" s="151">
        <v>
-49826</v>
      </c>
      <c r="I21" s="152">
        <v>
-15185</v>
      </c>
      <c r="J21" s="152">
        <v>
-24590531</v>
      </c>
      <c r="K21" s="152">
        <v>
1875041</v>
      </c>
      <c r="L21" s="123">
        <f>
SUM(G21:K21)</f>
        <v>
-21281759</v>
      </c>
      <c r="M21" s="152">
        <v>
-21142250</v>
      </c>
      <c r="N21" s="115">
        <f t="shared" si="2"/>
        <v>
0.65985881351322584</v>
      </c>
    </row>
    <row r="22" spans="3:24" ht="32.25" customHeight="1">
      <c r="C22" s="37" t="s">
        <v>
29</v>
      </c>
      <c r="D22" s="32"/>
      <c r="E22" s="32"/>
      <c r="F22" s="27" t="s">
        <v>
146</v>
      </c>
      <c r="G22" s="149">
        <v>
144387</v>
      </c>
      <c r="H22" s="149">
        <v>
0</v>
      </c>
      <c r="I22" s="149">
        <v>
0</v>
      </c>
      <c r="J22" s="149">
        <v>
0</v>
      </c>
      <c r="K22" s="149">
        <v>
0</v>
      </c>
      <c r="L22" s="124">
        <f t="shared" si="1"/>
        <v>
144387</v>
      </c>
      <c r="M22" s="149">
        <v>
105946</v>
      </c>
      <c r="N22" s="115">
        <f t="shared" si="2"/>
        <v>
36.283578426745699</v>
      </c>
    </row>
    <row r="23" spans="3:24" ht="32.25" customHeight="1">
      <c r="C23" s="24" t="s">
        <v>
30</v>
      </c>
      <c r="D23" s="5"/>
      <c r="E23" s="5"/>
      <c r="F23" s="27" t="s">
        <v>
120</v>
      </c>
      <c r="G23" s="149">
        <v>
6173875</v>
      </c>
      <c r="H23" s="149">
        <v>
174067</v>
      </c>
      <c r="I23" s="149">
        <v>
131176</v>
      </c>
      <c r="J23" s="149">
        <v>
26240771</v>
      </c>
      <c r="K23" s="149">
        <v>
11826316</v>
      </c>
      <c r="L23" s="124">
        <f t="shared" si="1"/>
        <v>
44546205</v>
      </c>
      <c r="M23" s="149">
        <v>
44897409</v>
      </c>
      <c r="N23" s="115">
        <f t="shared" si="2"/>
        <v>
-0.78223667650843731</v>
      </c>
    </row>
    <row r="24" spans="3:24" ht="32.25" customHeight="1">
      <c r="C24" s="38" t="s">
        <v>
31</v>
      </c>
      <c r="D24" s="32"/>
      <c r="E24" s="32"/>
      <c r="F24" s="27" t="s">
        <v>
121</v>
      </c>
      <c r="G24" s="149">
        <v>
2242311</v>
      </c>
      <c r="H24" s="149">
        <v>
26831</v>
      </c>
      <c r="I24" s="149">
        <v>
29227</v>
      </c>
      <c r="J24" s="149">
        <v>
12851228</v>
      </c>
      <c r="K24" s="149">
        <v>
3696776</v>
      </c>
      <c r="L24" s="124">
        <f t="shared" si="1"/>
        <v>
18846373</v>
      </c>
      <c r="M24" s="149">
        <v>
18445215</v>
      </c>
      <c r="N24" s="115">
        <f t="shared" si="2"/>
        <v>
2.1748621525962153</v>
      </c>
    </row>
    <row r="25" spans="3:24" ht="32.25" customHeight="1">
      <c r="C25" s="39" t="s">
        <v>
32</v>
      </c>
      <c r="D25" s="5"/>
      <c r="E25" s="6" t="s">
        <v>
24</v>
      </c>
      <c r="F25" s="27"/>
      <c r="G25" s="149">
        <v>
1</v>
      </c>
      <c r="H25" s="149">
        <v>
1</v>
      </c>
      <c r="I25" s="149">
        <v>
2</v>
      </c>
      <c r="J25" s="149">
        <v>
5</v>
      </c>
      <c r="K25" s="149">
        <v>
0</v>
      </c>
      <c r="L25" s="124">
        <f t="shared" si="1"/>
        <v>
9</v>
      </c>
      <c r="M25" s="153">
        <v>
6</v>
      </c>
      <c r="N25" s="116" t="s">
        <v>
122</v>
      </c>
    </row>
    <row r="26" spans="3:24" ht="32.25" customHeight="1">
      <c r="C26" s="24" t="s">
        <v>
33</v>
      </c>
      <c r="D26" s="5"/>
      <c r="E26" s="26" t="s">
        <v>
27</v>
      </c>
      <c r="F26" s="40"/>
      <c r="G26" s="149">
        <v>
1</v>
      </c>
      <c r="H26" s="149">
        <v>
1</v>
      </c>
      <c r="I26" s="149">
        <v>
2</v>
      </c>
      <c r="J26" s="149">
        <v>
7</v>
      </c>
      <c r="K26" s="149">
        <v>
0</v>
      </c>
      <c r="L26" s="124">
        <f t="shared" si="1"/>
        <v>
11</v>
      </c>
      <c r="M26" s="154">
        <v>
7</v>
      </c>
      <c r="N26" s="116" t="s">
        <v>
122</v>
      </c>
    </row>
    <row r="27" spans="3:24" ht="32.25" customHeight="1">
      <c r="C27" s="24"/>
      <c r="D27" s="5"/>
      <c r="E27" s="6" t="s">
        <v>
34</v>
      </c>
      <c r="F27" s="27"/>
      <c r="G27" s="149">
        <v>
1</v>
      </c>
      <c r="H27" s="149">
        <v>
1</v>
      </c>
      <c r="I27" s="149">
        <v>
2</v>
      </c>
      <c r="J27" s="149">
        <v>
7</v>
      </c>
      <c r="K27" s="149">
        <v>
0</v>
      </c>
      <c r="L27" s="124">
        <f t="shared" si="1"/>
        <v>
11</v>
      </c>
      <c r="M27" s="155">
        <v>
10</v>
      </c>
      <c r="N27" s="116" t="s">
        <v>
122</v>
      </c>
    </row>
    <row r="28" spans="3:24" ht="32.25" customHeight="1">
      <c r="C28" s="24"/>
      <c r="D28" s="5"/>
      <c r="E28" s="26" t="s">
        <v>
29</v>
      </c>
      <c r="F28" s="40"/>
      <c r="G28" s="149">
        <v>
1</v>
      </c>
      <c r="H28" s="149">
        <v>
0</v>
      </c>
      <c r="I28" s="149">
        <v>
0</v>
      </c>
      <c r="J28" s="149">
        <v>
0</v>
      </c>
      <c r="K28" s="149">
        <v>
0</v>
      </c>
      <c r="L28" s="124">
        <f t="shared" si="1"/>
        <v>
1</v>
      </c>
      <c r="M28" s="153">
        <v>
1</v>
      </c>
      <c r="N28" s="116" t="s">
        <v>
122</v>
      </c>
    </row>
    <row r="29" spans="3:24" ht="32.25" customHeight="1">
      <c r="C29" s="37" t="s">
        <v>
35</v>
      </c>
      <c r="D29" s="32"/>
      <c r="E29" s="32"/>
      <c r="F29" s="27" t="s">
        <v>
123</v>
      </c>
      <c r="G29" s="125">
        <f>
G7/G12*100</f>
        <v>
112.00745014066325</v>
      </c>
      <c r="H29" s="125">
        <f t="shared" ref="H29:L32" si="4">
H7/H12*100</f>
        <v>
91.374282907039401</v>
      </c>
      <c r="I29" s="125">
        <f t="shared" si="4"/>
        <v>
95.322367177160146</v>
      </c>
      <c r="J29" s="125">
        <f t="shared" si="4"/>
        <v>
98.301002939765553</v>
      </c>
      <c r="K29" s="125">
        <f t="shared" si="4"/>
        <v>
112.1301174634873</v>
      </c>
      <c r="L29" s="125">
        <f t="shared" si="4"/>
        <v>
100.92609932066222</v>
      </c>
      <c r="M29" s="156">
        <v>
101.44517792480312</v>
      </c>
      <c r="N29" s="134">
        <f t="shared" ref="N29:N31" si="5">
L29-M29</f>
        <v>
-0.51907860414090123</v>
      </c>
    </row>
    <row r="30" spans="3:24" ht="32.25" customHeight="1">
      <c r="C30" s="24" t="s">
        <v>
36</v>
      </c>
      <c r="D30" s="5"/>
      <c r="E30" s="5"/>
      <c r="F30" s="40" t="s">
        <v>
124</v>
      </c>
      <c r="G30" s="125">
        <f>
G8/G13*100</f>
        <v>
111.59107935245504</v>
      </c>
      <c r="H30" s="125">
        <f t="shared" si="4"/>
        <v>
91.374282907039401</v>
      </c>
      <c r="I30" s="125">
        <f t="shared" si="4"/>
        <v>
94.99565135186235</v>
      </c>
      <c r="J30" s="125">
        <f t="shared" si="4"/>
        <v>
98.460108745377866</v>
      </c>
      <c r="K30" s="125">
        <f t="shared" si="4"/>
        <v>
112.7298667417256</v>
      </c>
      <c r="L30" s="125">
        <f t="shared" si="4"/>
        <v>
101.10592596655994</v>
      </c>
      <c r="M30" s="156">
        <v>
101.55030968784182</v>
      </c>
      <c r="N30" s="134">
        <v>
-0.5</v>
      </c>
    </row>
    <row r="31" spans="3:24" ht="32.25" customHeight="1">
      <c r="C31" s="37" t="s">
        <v>
37</v>
      </c>
      <c r="D31" s="32"/>
      <c r="E31" s="32"/>
      <c r="F31" s="27" t="s">
        <v>
125</v>
      </c>
      <c r="G31" s="125">
        <f>
G9/G14*100</f>
        <v>
104.76693641221242</v>
      </c>
      <c r="H31" s="125">
        <f t="shared" si="4"/>
        <v>
89.58684793754756</v>
      </c>
      <c r="I31" s="125">
        <f t="shared" si="4"/>
        <v>
46.183997013629124</v>
      </c>
      <c r="J31" s="125">
        <f t="shared" si="4"/>
        <v>
90.779900306977922</v>
      </c>
      <c r="K31" s="125">
        <f t="shared" si="4"/>
        <v>
79.933955013581866</v>
      </c>
      <c r="L31" s="125">
        <f t="shared" si="4"/>
        <v>
90.11607168939932</v>
      </c>
      <c r="M31" s="156">
        <v>
92.121594490792646</v>
      </c>
      <c r="N31" s="134">
        <f t="shared" si="5"/>
        <v>
-2.0055228013933259</v>
      </c>
    </row>
    <row r="32" spans="3:24" ht="32.25" customHeight="1">
      <c r="C32" s="24" t="s">
        <v>
38</v>
      </c>
      <c r="D32" s="5"/>
      <c r="E32" s="5"/>
      <c r="F32" s="40" t="s">
        <v>
126</v>
      </c>
      <c r="G32" s="125">
        <f>
G10/G15*100</f>
        <v>
352.17344099109135</v>
      </c>
      <c r="H32" s="125">
        <f t="shared" si="4"/>
        <v>
132.31060606060606</v>
      </c>
      <c r="I32" s="125">
        <f t="shared" si="4"/>
        <v>
6755.2494802494803</v>
      </c>
      <c r="J32" s="125">
        <f t="shared" si="4"/>
        <v>
252.26602677431086</v>
      </c>
      <c r="K32" s="125">
        <f t="shared" si="4"/>
        <v>
874.11060415892314</v>
      </c>
      <c r="L32" s="125">
        <f t="shared" si="4"/>
        <v>
332.09461173727533</v>
      </c>
      <c r="M32" s="156">
        <v>
311.84600635280259</v>
      </c>
      <c r="N32" s="134">
        <v>
20.3</v>
      </c>
    </row>
    <row r="33" spans="3:14" ht="32.25" customHeight="1">
      <c r="C33" s="37" t="s">
        <v>
39</v>
      </c>
      <c r="D33" s="32"/>
      <c r="E33" s="32"/>
      <c r="F33" s="27" t="s">
        <v>
143</v>
      </c>
      <c r="G33" s="125">
        <f>
G22/G9*100</f>
        <v>
2.2338428263440813</v>
      </c>
      <c r="H33" s="125">
        <f t="shared" ref="H33:K33" si="6">
H22/H9*100</f>
        <v>
0</v>
      </c>
      <c r="I33" s="125">
        <f t="shared" si="6"/>
        <v>
0</v>
      </c>
      <c r="J33" s="125">
        <f t="shared" si="6"/>
        <v>
0</v>
      </c>
      <c r="K33" s="125">
        <f t="shared" si="6"/>
        <v>
0</v>
      </c>
      <c r="L33" s="125">
        <f>
L22/L9*100</f>
        <v>
0.16184512159311545</v>
      </c>
      <c r="M33" s="156">
        <v>
0.13144005039846199</v>
      </c>
      <c r="N33" s="134">
        <v>
0.1</v>
      </c>
    </row>
    <row r="34" spans="3:14" ht="32.25" customHeight="1" thickBot="1">
      <c r="C34" s="41" t="s">
        <v>
40</v>
      </c>
      <c r="D34" s="42"/>
      <c r="E34" s="42"/>
      <c r="F34" s="43" t="s">
        <v>
144</v>
      </c>
      <c r="G34" s="126">
        <f>
G23/G24*100</f>
        <v>
275.33535713823818</v>
      </c>
      <c r="H34" s="126">
        <f t="shared" ref="H34:L34" si="7">
H23/H24*100</f>
        <v>
648.75330774104589</v>
      </c>
      <c r="I34" s="126">
        <f t="shared" si="7"/>
        <v>
448.81787388373766</v>
      </c>
      <c r="J34" s="126">
        <f t="shared" si="7"/>
        <v>
204.188821488499</v>
      </c>
      <c r="K34" s="126">
        <f t="shared" si="7"/>
        <v>
319.90891522775524</v>
      </c>
      <c r="L34" s="126">
        <f t="shared" si="7"/>
        <v>
236.36486978157549</v>
      </c>
      <c r="M34" s="157">
        <v>
243.40951840355345</v>
      </c>
      <c r="N34" s="135">
        <f t="shared" ref="N34" si="8">
L34-M34</f>
        <v>
-7.0446486219779558</v>
      </c>
    </row>
    <row r="35" spans="3:14">
      <c r="C35" s="1" t="s">
        <v>
148</v>
      </c>
    </row>
    <row r="36" spans="3:14" ht="32.25" customHeight="1"/>
    <row r="37" spans="3:14" ht="27.75" customHeight="1"/>
    <row r="38" spans="3:14" ht="27.75" customHeight="1"/>
    <row r="39" spans="3:14" ht="27.75" customHeight="1"/>
  </sheetData>
  <sheetProtection selectLockedCells="1"/>
  <customSheetViews>
    <customSheetView guid="{0B6141FA-2B47-4C7C-8EFC-5DC2FB9D0975}" fitToPage="1" printArea="1" topLeftCell="B2">
      <pane xSplit="5" ySplit="5" topLeftCell="G7" activePane="bottomRight" state="frozen"/>
      <selection pane="bottomRight" activeCell="R22" sqref="R22"/>
      <pageMargins left="0.75" right="0.75" top="1" bottom="1" header="0.51200000000000001" footer="0.51200000000000001"/>
      <headerFooter alignWithMargins="0"/>
    </customSheetView>
  </customSheetViews>
  <phoneticPr fontId="3"/>
  <pageMargins left="0.75" right="0.75" top="1" bottom="1" header="0.51200000000000001" footer="0.51200000000000001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A3:X34"/>
  <sheetViews>
    <sheetView zoomScale="90" zoomScaleNormal="90" zoomScaleSheetLayoutView="85" workbookViewId="0">
      <selection activeCell="A3" sqref="A3:J30"/>
    </sheetView>
  </sheetViews>
  <sheetFormatPr defaultRowHeight="13.5"/>
  <cols>
    <col min="1" max="1" width="4.125" style="2" customWidth="1"/>
    <col min="2" max="2" width="3.5" style="2" customWidth="1"/>
    <col min="3" max="3" width="26" style="2" customWidth="1"/>
    <col min="4" max="8" width="10.625" style="2" customWidth="1"/>
    <col min="9" max="9" width="11.625" style="2" customWidth="1"/>
    <col min="10" max="10" width="11.375" style="142" customWidth="1"/>
    <col min="11" max="11" width="9.125" style="2" bestFit="1" customWidth="1"/>
    <col min="12" max="256" width="8.875" style="2"/>
    <col min="257" max="257" width="4.5" style="2" customWidth="1"/>
    <col min="258" max="258" width="4.125" style="2" customWidth="1"/>
    <col min="259" max="259" width="3.5" style="2" customWidth="1"/>
    <col min="260" max="260" width="26" style="2" customWidth="1"/>
    <col min="261" max="264" width="10.625" style="2" customWidth="1"/>
    <col min="265" max="266" width="10.25" style="2" customWidth="1"/>
    <col min="267" max="267" width="9.125" style="2" bestFit="1" customWidth="1"/>
    <col min="268" max="512" width="8.875" style="2"/>
    <col min="513" max="513" width="4.5" style="2" customWidth="1"/>
    <col min="514" max="514" width="4.125" style="2" customWidth="1"/>
    <col min="515" max="515" width="3.5" style="2" customWidth="1"/>
    <col min="516" max="516" width="26" style="2" customWidth="1"/>
    <col min="517" max="520" width="10.625" style="2" customWidth="1"/>
    <col min="521" max="522" width="10.25" style="2" customWidth="1"/>
    <col min="523" max="523" width="9.125" style="2" bestFit="1" customWidth="1"/>
    <col min="524" max="768" width="8.875" style="2"/>
    <col min="769" max="769" width="4.5" style="2" customWidth="1"/>
    <col min="770" max="770" width="4.125" style="2" customWidth="1"/>
    <col min="771" max="771" width="3.5" style="2" customWidth="1"/>
    <col min="772" max="772" width="26" style="2" customWidth="1"/>
    <col min="773" max="776" width="10.625" style="2" customWidth="1"/>
    <col min="777" max="778" width="10.25" style="2" customWidth="1"/>
    <col min="779" max="779" width="9.125" style="2" bestFit="1" customWidth="1"/>
    <col min="780" max="1024" width="8.875" style="2"/>
    <col min="1025" max="1025" width="4.5" style="2" customWidth="1"/>
    <col min="1026" max="1026" width="4.125" style="2" customWidth="1"/>
    <col min="1027" max="1027" width="3.5" style="2" customWidth="1"/>
    <col min="1028" max="1028" width="26" style="2" customWidth="1"/>
    <col min="1029" max="1032" width="10.625" style="2" customWidth="1"/>
    <col min="1033" max="1034" width="10.25" style="2" customWidth="1"/>
    <col min="1035" max="1035" width="9.125" style="2" bestFit="1" customWidth="1"/>
    <col min="1036" max="1280" width="8.875" style="2"/>
    <col min="1281" max="1281" width="4.5" style="2" customWidth="1"/>
    <col min="1282" max="1282" width="4.125" style="2" customWidth="1"/>
    <col min="1283" max="1283" width="3.5" style="2" customWidth="1"/>
    <col min="1284" max="1284" width="26" style="2" customWidth="1"/>
    <col min="1285" max="1288" width="10.625" style="2" customWidth="1"/>
    <col min="1289" max="1290" width="10.25" style="2" customWidth="1"/>
    <col min="1291" max="1291" width="9.125" style="2" bestFit="1" customWidth="1"/>
    <col min="1292" max="1536" width="8.875" style="2"/>
    <col min="1537" max="1537" width="4.5" style="2" customWidth="1"/>
    <col min="1538" max="1538" width="4.125" style="2" customWidth="1"/>
    <col min="1539" max="1539" width="3.5" style="2" customWidth="1"/>
    <col min="1540" max="1540" width="26" style="2" customWidth="1"/>
    <col min="1541" max="1544" width="10.625" style="2" customWidth="1"/>
    <col min="1545" max="1546" width="10.25" style="2" customWidth="1"/>
    <col min="1547" max="1547" width="9.125" style="2" bestFit="1" customWidth="1"/>
    <col min="1548" max="1792" width="8.875" style="2"/>
    <col min="1793" max="1793" width="4.5" style="2" customWidth="1"/>
    <col min="1794" max="1794" width="4.125" style="2" customWidth="1"/>
    <col min="1795" max="1795" width="3.5" style="2" customWidth="1"/>
    <col min="1796" max="1796" width="26" style="2" customWidth="1"/>
    <col min="1797" max="1800" width="10.625" style="2" customWidth="1"/>
    <col min="1801" max="1802" width="10.25" style="2" customWidth="1"/>
    <col min="1803" max="1803" width="9.125" style="2" bestFit="1" customWidth="1"/>
    <col min="1804" max="2048" width="8.875" style="2"/>
    <col min="2049" max="2049" width="4.5" style="2" customWidth="1"/>
    <col min="2050" max="2050" width="4.125" style="2" customWidth="1"/>
    <col min="2051" max="2051" width="3.5" style="2" customWidth="1"/>
    <col min="2052" max="2052" width="26" style="2" customWidth="1"/>
    <col min="2053" max="2056" width="10.625" style="2" customWidth="1"/>
    <col min="2057" max="2058" width="10.25" style="2" customWidth="1"/>
    <col min="2059" max="2059" width="9.125" style="2" bestFit="1" customWidth="1"/>
    <col min="2060" max="2304" width="8.875" style="2"/>
    <col min="2305" max="2305" width="4.5" style="2" customWidth="1"/>
    <col min="2306" max="2306" width="4.125" style="2" customWidth="1"/>
    <col min="2307" max="2307" width="3.5" style="2" customWidth="1"/>
    <col min="2308" max="2308" width="26" style="2" customWidth="1"/>
    <col min="2309" max="2312" width="10.625" style="2" customWidth="1"/>
    <col min="2313" max="2314" width="10.25" style="2" customWidth="1"/>
    <col min="2315" max="2315" width="9.125" style="2" bestFit="1" customWidth="1"/>
    <col min="2316" max="2560" width="8.875" style="2"/>
    <col min="2561" max="2561" width="4.5" style="2" customWidth="1"/>
    <col min="2562" max="2562" width="4.125" style="2" customWidth="1"/>
    <col min="2563" max="2563" width="3.5" style="2" customWidth="1"/>
    <col min="2564" max="2564" width="26" style="2" customWidth="1"/>
    <col min="2565" max="2568" width="10.625" style="2" customWidth="1"/>
    <col min="2569" max="2570" width="10.25" style="2" customWidth="1"/>
    <col min="2571" max="2571" width="9.125" style="2" bestFit="1" customWidth="1"/>
    <col min="2572" max="2816" width="8.875" style="2"/>
    <col min="2817" max="2817" width="4.5" style="2" customWidth="1"/>
    <col min="2818" max="2818" width="4.125" style="2" customWidth="1"/>
    <col min="2819" max="2819" width="3.5" style="2" customWidth="1"/>
    <col min="2820" max="2820" width="26" style="2" customWidth="1"/>
    <col min="2821" max="2824" width="10.625" style="2" customWidth="1"/>
    <col min="2825" max="2826" width="10.25" style="2" customWidth="1"/>
    <col min="2827" max="2827" width="9.125" style="2" bestFit="1" customWidth="1"/>
    <col min="2828" max="3072" width="8.875" style="2"/>
    <col min="3073" max="3073" width="4.5" style="2" customWidth="1"/>
    <col min="3074" max="3074" width="4.125" style="2" customWidth="1"/>
    <col min="3075" max="3075" width="3.5" style="2" customWidth="1"/>
    <col min="3076" max="3076" width="26" style="2" customWidth="1"/>
    <col min="3077" max="3080" width="10.625" style="2" customWidth="1"/>
    <col min="3081" max="3082" width="10.25" style="2" customWidth="1"/>
    <col min="3083" max="3083" width="9.125" style="2" bestFit="1" customWidth="1"/>
    <col min="3084" max="3328" width="8.875" style="2"/>
    <col min="3329" max="3329" width="4.5" style="2" customWidth="1"/>
    <col min="3330" max="3330" width="4.125" style="2" customWidth="1"/>
    <col min="3331" max="3331" width="3.5" style="2" customWidth="1"/>
    <col min="3332" max="3332" width="26" style="2" customWidth="1"/>
    <col min="3333" max="3336" width="10.625" style="2" customWidth="1"/>
    <col min="3337" max="3338" width="10.25" style="2" customWidth="1"/>
    <col min="3339" max="3339" width="9.125" style="2" bestFit="1" customWidth="1"/>
    <col min="3340" max="3584" width="8.875" style="2"/>
    <col min="3585" max="3585" width="4.5" style="2" customWidth="1"/>
    <col min="3586" max="3586" width="4.125" style="2" customWidth="1"/>
    <col min="3587" max="3587" width="3.5" style="2" customWidth="1"/>
    <col min="3588" max="3588" width="26" style="2" customWidth="1"/>
    <col min="3589" max="3592" width="10.625" style="2" customWidth="1"/>
    <col min="3593" max="3594" width="10.25" style="2" customWidth="1"/>
    <col min="3595" max="3595" width="9.125" style="2" bestFit="1" customWidth="1"/>
    <col min="3596" max="3840" width="8.875" style="2"/>
    <col min="3841" max="3841" width="4.5" style="2" customWidth="1"/>
    <col min="3842" max="3842" width="4.125" style="2" customWidth="1"/>
    <col min="3843" max="3843" width="3.5" style="2" customWidth="1"/>
    <col min="3844" max="3844" width="26" style="2" customWidth="1"/>
    <col min="3845" max="3848" width="10.625" style="2" customWidth="1"/>
    <col min="3849" max="3850" width="10.25" style="2" customWidth="1"/>
    <col min="3851" max="3851" width="9.125" style="2" bestFit="1" customWidth="1"/>
    <col min="3852" max="4096" width="8.875" style="2"/>
    <col min="4097" max="4097" width="4.5" style="2" customWidth="1"/>
    <col min="4098" max="4098" width="4.125" style="2" customWidth="1"/>
    <col min="4099" max="4099" width="3.5" style="2" customWidth="1"/>
    <col min="4100" max="4100" width="26" style="2" customWidth="1"/>
    <col min="4101" max="4104" width="10.625" style="2" customWidth="1"/>
    <col min="4105" max="4106" width="10.25" style="2" customWidth="1"/>
    <col min="4107" max="4107" width="9.125" style="2" bestFit="1" customWidth="1"/>
    <col min="4108" max="4352" width="8.875" style="2"/>
    <col min="4353" max="4353" width="4.5" style="2" customWidth="1"/>
    <col min="4354" max="4354" width="4.125" style="2" customWidth="1"/>
    <col min="4355" max="4355" width="3.5" style="2" customWidth="1"/>
    <col min="4356" max="4356" width="26" style="2" customWidth="1"/>
    <col min="4357" max="4360" width="10.625" style="2" customWidth="1"/>
    <col min="4361" max="4362" width="10.25" style="2" customWidth="1"/>
    <col min="4363" max="4363" width="9.125" style="2" bestFit="1" customWidth="1"/>
    <col min="4364" max="4608" width="8.875" style="2"/>
    <col min="4609" max="4609" width="4.5" style="2" customWidth="1"/>
    <col min="4610" max="4610" width="4.125" style="2" customWidth="1"/>
    <col min="4611" max="4611" width="3.5" style="2" customWidth="1"/>
    <col min="4612" max="4612" width="26" style="2" customWidth="1"/>
    <col min="4613" max="4616" width="10.625" style="2" customWidth="1"/>
    <col min="4617" max="4618" width="10.25" style="2" customWidth="1"/>
    <col min="4619" max="4619" width="9.125" style="2" bestFit="1" customWidth="1"/>
    <col min="4620" max="4864" width="8.875" style="2"/>
    <col min="4865" max="4865" width="4.5" style="2" customWidth="1"/>
    <col min="4866" max="4866" width="4.125" style="2" customWidth="1"/>
    <col min="4867" max="4867" width="3.5" style="2" customWidth="1"/>
    <col min="4868" max="4868" width="26" style="2" customWidth="1"/>
    <col min="4869" max="4872" width="10.625" style="2" customWidth="1"/>
    <col min="4873" max="4874" width="10.25" style="2" customWidth="1"/>
    <col min="4875" max="4875" width="9.125" style="2" bestFit="1" customWidth="1"/>
    <col min="4876" max="5120" width="8.875" style="2"/>
    <col min="5121" max="5121" width="4.5" style="2" customWidth="1"/>
    <col min="5122" max="5122" width="4.125" style="2" customWidth="1"/>
    <col min="5123" max="5123" width="3.5" style="2" customWidth="1"/>
    <col min="5124" max="5124" width="26" style="2" customWidth="1"/>
    <col min="5125" max="5128" width="10.625" style="2" customWidth="1"/>
    <col min="5129" max="5130" width="10.25" style="2" customWidth="1"/>
    <col min="5131" max="5131" width="9.125" style="2" bestFit="1" customWidth="1"/>
    <col min="5132" max="5376" width="8.875" style="2"/>
    <col min="5377" max="5377" width="4.5" style="2" customWidth="1"/>
    <col min="5378" max="5378" width="4.125" style="2" customWidth="1"/>
    <col min="5379" max="5379" width="3.5" style="2" customWidth="1"/>
    <col min="5380" max="5380" width="26" style="2" customWidth="1"/>
    <col min="5381" max="5384" width="10.625" style="2" customWidth="1"/>
    <col min="5385" max="5386" width="10.25" style="2" customWidth="1"/>
    <col min="5387" max="5387" width="9.125" style="2" bestFit="1" customWidth="1"/>
    <col min="5388" max="5632" width="8.875" style="2"/>
    <col min="5633" max="5633" width="4.5" style="2" customWidth="1"/>
    <col min="5634" max="5634" width="4.125" style="2" customWidth="1"/>
    <col min="5635" max="5635" width="3.5" style="2" customWidth="1"/>
    <col min="5636" max="5636" width="26" style="2" customWidth="1"/>
    <col min="5637" max="5640" width="10.625" style="2" customWidth="1"/>
    <col min="5641" max="5642" width="10.25" style="2" customWidth="1"/>
    <col min="5643" max="5643" width="9.125" style="2" bestFit="1" customWidth="1"/>
    <col min="5644" max="5888" width="8.875" style="2"/>
    <col min="5889" max="5889" width="4.5" style="2" customWidth="1"/>
    <col min="5890" max="5890" width="4.125" style="2" customWidth="1"/>
    <col min="5891" max="5891" width="3.5" style="2" customWidth="1"/>
    <col min="5892" max="5892" width="26" style="2" customWidth="1"/>
    <col min="5893" max="5896" width="10.625" style="2" customWidth="1"/>
    <col min="5897" max="5898" width="10.25" style="2" customWidth="1"/>
    <col min="5899" max="5899" width="9.125" style="2" bestFit="1" customWidth="1"/>
    <col min="5900" max="6144" width="8.875" style="2"/>
    <col min="6145" max="6145" width="4.5" style="2" customWidth="1"/>
    <col min="6146" max="6146" width="4.125" style="2" customWidth="1"/>
    <col min="6147" max="6147" width="3.5" style="2" customWidth="1"/>
    <col min="6148" max="6148" width="26" style="2" customWidth="1"/>
    <col min="6149" max="6152" width="10.625" style="2" customWidth="1"/>
    <col min="6153" max="6154" width="10.25" style="2" customWidth="1"/>
    <col min="6155" max="6155" width="9.125" style="2" bestFit="1" customWidth="1"/>
    <col min="6156" max="6400" width="8.875" style="2"/>
    <col min="6401" max="6401" width="4.5" style="2" customWidth="1"/>
    <col min="6402" max="6402" width="4.125" style="2" customWidth="1"/>
    <col min="6403" max="6403" width="3.5" style="2" customWidth="1"/>
    <col min="6404" max="6404" width="26" style="2" customWidth="1"/>
    <col min="6405" max="6408" width="10.625" style="2" customWidth="1"/>
    <col min="6409" max="6410" width="10.25" style="2" customWidth="1"/>
    <col min="6411" max="6411" width="9.125" style="2" bestFit="1" customWidth="1"/>
    <col min="6412" max="6656" width="8.875" style="2"/>
    <col min="6657" max="6657" width="4.5" style="2" customWidth="1"/>
    <col min="6658" max="6658" width="4.125" style="2" customWidth="1"/>
    <col min="6659" max="6659" width="3.5" style="2" customWidth="1"/>
    <col min="6660" max="6660" width="26" style="2" customWidth="1"/>
    <col min="6661" max="6664" width="10.625" style="2" customWidth="1"/>
    <col min="6665" max="6666" width="10.25" style="2" customWidth="1"/>
    <col min="6667" max="6667" width="9.125" style="2" bestFit="1" customWidth="1"/>
    <col min="6668" max="6912" width="8.875" style="2"/>
    <col min="6913" max="6913" width="4.5" style="2" customWidth="1"/>
    <col min="6914" max="6914" width="4.125" style="2" customWidth="1"/>
    <col min="6915" max="6915" width="3.5" style="2" customWidth="1"/>
    <col min="6916" max="6916" width="26" style="2" customWidth="1"/>
    <col min="6917" max="6920" width="10.625" style="2" customWidth="1"/>
    <col min="6921" max="6922" width="10.25" style="2" customWidth="1"/>
    <col min="6923" max="6923" width="9.125" style="2" bestFit="1" customWidth="1"/>
    <col min="6924" max="7168" width="8.875" style="2"/>
    <col min="7169" max="7169" width="4.5" style="2" customWidth="1"/>
    <col min="7170" max="7170" width="4.125" style="2" customWidth="1"/>
    <col min="7171" max="7171" width="3.5" style="2" customWidth="1"/>
    <col min="7172" max="7172" width="26" style="2" customWidth="1"/>
    <col min="7173" max="7176" width="10.625" style="2" customWidth="1"/>
    <col min="7177" max="7178" width="10.25" style="2" customWidth="1"/>
    <col min="7179" max="7179" width="9.125" style="2" bestFit="1" customWidth="1"/>
    <col min="7180" max="7424" width="8.875" style="2"/>
    <col min="7425" max="7425" width="4.5" style="2" customWidth="1"/>
    <col min="7426" max="7426" width="4.125" style="2" customWidth="1"/>
    <col min="7427" max="7427" width="3.5" style="2" customWidth="1"/>
    <col min="7428" max="7428" width="26" style="2" customWidth="1"/>
    <col min="7429" max="7432" width="10.625" style="2" customWidth="1"/>
    <col min="7433" max="7434" width="10.25" style="2" customWidth="1"/>
    <col min="7435" max="7435" width="9.125" style="2" bestFit="1" customWidth="1"/>
    <col min="7436" max="7680" width="8.875" style="2"/>
    <col min="7681" max="7681" width="4.5" style="2" customWidth="1"/>
    <col min="7682" max="7682" width="4.125" style="2" customWidth="1"/>
    <col min="7683" max="7683" width="3.5" style="2" customWidth="1"/>
    <col min="7684" max="7684" width="26" style="2" customWidth="1"/>
    <col min="7685" max="7688" width="10.625" style="2" customWidth="1"/>
    <col min="7689" max="7690" width="10.25" style="2" customWidth="1"/>
    <col min="7691" max="7691" width="9.125" style="2" bestFit="1" customWidth="1"/>
    <col min="7692" max="7936" width="8.875" style="2"/>
    <col min="7937" max="7937" width="4.5" style="2" customWidth="1"/>
    <col min="7938" max="7938" width="4.125" style="2" customWidth="1"/>
    <col min="7939" max="7939" width="3.5" style="2" customWidth="1"/>
    <col min="7940" max="7940" width="26" style="2" customWidth="1"/>
    <col min="7941" max="7944" width="10.625" style="2" customWidth="1"/>
    <col min="7945" max="7946" width="10.25" style="2" customWidth="1"/>
    <col min="7947" max="7947" width="9.125" style="2" bestFit="1" customWidth="1"/>
    <col min="7948" max="8192" width="8.875" style="2"/>
    <col min="8193" max="8193" width="4.5" style="2" customWidth="1"/>
    <col min="8194" max="8194" width="4.125" style="2" customWidth="1"/>
    <col min="8195" max="8195" width="3.5" style="2" customWidth="1"/>
    <col min="8196" max="8196" width="26" style="2" customWidth="1"/>
    <col min="8197" max="8200" width="10.625" style="2" customWidth="1"/>
    <col min="8201" max="8202" width="10.25" style="2" customWidth="1"/>
    <col min="8203" max="8203" width="9.125" style="2" bestFit="1" customWidth="1"/>
    <col min="8204" max="8448" width="8.875" style="2"/>
    <col min="8449" max="8449" width="4.5" style="2" customWidth="1"/>
    <col min="8450" max="8450" width="4.125" style="2" customWidth="1"/>
    <col min="8451" max="8451" width="3.5" style="2" customWidth="1"/>
    <col min="8452" max="8452" width="26" style="2" customWidth="1"/>
    <col min="8453" max="8456" width="10.625" style="2" customWidth="1"/>
    <col min="8457" max="8458" width="10.25" style="2" customWidth="1"/>
    <col min="8459" max="8459" width="9.125" style="2" bestFit="1" customWidth="1"/>
    <col min="8460" max="8704" width="8.875" style="2"/>
    <col min="8705" max="8705" width="4.5" style="2" customWidth="1"/>
    <col min="8706" max="8706" width="4.125" style="2" customWidth="1"/>
    <col min="8707" max="8707" width="3.5" style="2" customWidth="1"/>
    <col min="8708" max="8708" width="26" style="2" customWidth="1"/>
    <col min="8709" max="8712" width="10.625" style="2" customWidth="1"/>
    <col min="8713" max="8714" width="10.25" style="2" customWidth="1"/>
    <col min="8715" max="8715" width="9.125" style="2" bestFit="1" customWidth="1"/>
    <col min="8716" max="8960" width="8.875" style="2"/>
    <col min="8961" max="8961" width="4.5" style="2" customWidth="1"/>
    <col min="8962" max="8962" width="4.125" style="2" customWidth="1"/>
    <col min="8963" max="8963" width="3.5" style="2" customWidth="1"/>
    <col min="8964" max="8964" width="26" style="2" customWidth="1"/>
    <col min="8965" max="8968" width="10.625" style="2" customWidth="1"/>
    <col min="8969" max="8970" width="10.25" style="2" customWidth="1"/>
    <col min="8971" max="8971" width="9.125" style="2" bestFit="1" customWidth="1"/>
    <col min="8972" max="9216" width="8.875" style="2"/>
    <col min="9217" max="9217" width="4.5" style="2" customWidth="1"/>
    <col min="9218" max="9218" width="4.125" style="2" customWidth="1"/>
    <col min="9219" max="9219" width="3.5" style="2" customWidth="1"/>
    <col min="9220" max="9220" width="26" style="2" customWidth="1"/>
    <col min="9221" max="9224" width="10.625" style="2" customWidth="1"/>
    <col min="9225" max="9226" width="10.25" style="2" customWidth="1"/>
    <col min="9227" max="9227" width="9.125" style="2" bestFit="1" customWidth="1"/>
    <col min="9228" max="9472" width="8.875" style="2"/>
    <col min="9473" max="9473" width="4.5" style="2" customWidth="1"/>
    <col min="9474" max="9474" width="4.125" style="2" customWidth="1"/>
    <col min="9475" max="9475" width="3.5" style="2" customWidth="1"/>
    <col min="9476" max="9476" width="26" style="2" customWidth="1"/>
    <col min="9477" max="9480" width="10.625" style="2" customWidth="1"/>
    <col min="9481" max="9482" width="10.25" style="2" customWidth="1"/>
    <col min="9483" max="9483" width="9.125" style="2" bestFit="1" customWidth="1"/>
    <col min="9484" max="9728" width="8.875" style="2"/>
    <col min="9729" max="9729" width="4.5" style="2" customWidth="1"/>
    <col min="9730" max="9730" width="4.125" style="2" customWidth="1"/>
    <col min="9731" max="9731" width="3.5" style="2" customWidth="1"/>
    <col min="9732" max="9732" width="26" style="2" customWidth="1"/>
    <col min="9733" max="9736" width="10.625" style="2" customWidth="1"/>
    <col min="9737" max="9738" width="10.25" style="2" customWidth="1"/>
    <col min="9739" max="9739" width="9.125" style="2" bestFit="1" customWidth="1"/>
    <col min="9740" max="9984" width="8.875" style="2"/>
    <col min="9985" max="9985" width="4.5" style="2" customWidth="1"/>
    <col min="9986" max="9986" width="4.125" style="2" customWidth="1"/>
    <col min="9987" max="9987" width="3.5" style="2" customWidth="1"/>
    <col min="9988" max="9988" width="26" style="2" customWidth="1"/>
    <col min="9989" max="9992" width="10.625" style="2" customWidth="1"/>
    <col min="9993" max="9994" width="10.25" style="2" customWidth="1"/>
    <col min="9995" max="9995" width="9.125" style="2" bestFit="1" customWidth="1"/>
    <col min="9996" max="10240" width="8.875" style="2"/>
    <col min="10241" max="10241" width="4.5" style="2" customWidth="1"/>
    <col min="10242" max="10242" width="4.125" style="2" customWidth="1"/>
    <col min="10243" max="10243" width="3.5" style="2" customWidth="1"/>
    <col min="10244" max="10244" width="26" style="2" customWidth="1"/>
    <col min="10245" max="10248" width="10.625" style="2" customWidth="1"/>
    <col min="10249" max="10250" width="10.25" style="2" customWidth="1"/>
    <col min="10251" max="10251" width="9.125" style="2" bestFit="1" customWidth="1"/>
    <col min="10252" max="10496" width="8.875" style="2"/>
    <col min="10497" max="10497" width="4.5" style="2" customWidth="1"/>
    <col min="10498" max="10498" width="4.125" style="2" customWidth="1"/>
    <col min="10499" max="10499" width="3.5" style="2" customWidth="1"/>
    <col min="10500" max="10500" width="26" style="2" customWidth="1"/>
    <col min="10501" max="10504" width="10.625" style="2" customWidth="1"/>
    <col min="10505" max="10506" width="10.25" style="2" customWidth="1"/>
    <col min="10507" max="10507" width="9.125" style="2" bestFit="1" customWidth="1"/>
    <col min="10508" max="10752" width="8.875" style="2"/>
    <col min="10753" max="10753" width="4.5" style="2" customWidth="1"/>
    <col min="10754" max="10754" width="4.125" style="2" customWidth="1"/>
    <col min="10755" max="10755" width="3.5" style="2" customWidth="1"/>
    <col min="10756" max="10756" width="26" style="2" customWidth="1"/>
    <col min="10757" max="10760" width="10.625" style="2" customWidth="1"/>
    <col min="10761" max="10762" width="10.25" style="2" customWidth="1"/>
    <col min="10763" max="10763" width="9.125" style="2" bestFit="1" customWidth="1"/>
    <col min="10764" max="11008" width="8.875" style="2"/>
    <col min="11009" max="11009" width="4.5" style="2" customWidth="1"/>
    <col min="11010" max="11010" width="4.125" style="2" customWidth="1"/>
    <col min="11011" max="11011" width="3.5" style="2" customWidth="1"/>
    <col min="11012" max="11012" width="26" style="2" customWidth="1"/>
    <col min="11013" max="11016" width="10.625" style="2" customWidth="1"/>
    <col min="11017" max="11018" width="10.25" style="2" customWidth="1"/>
    <col min="11019" max="11019" width="9.125" style="2" bestFit="1" customWidth="1"/>
    <col min="11020" max="11264" width="8.875" style="2"/>
    <col min="11265" max="11265" width="4.5" style="2" customWidth="1"/>
    <col min="11266" max="11266" width="4.125" style="2" customWidth="1"/>
    <col min="11267" max="11267" width="3.5" style="2" customWidth="1"/>
    <col min="11268" max="11268" width="26" style="2" customWidth="1"/>
    <col min="11269" max="11272" width="10.625" style="2" customWidth="1"/>
    <col min="11273" max="11274" width="10.25" style="2" customWidth="1"/>
    <col min="11275" max="11275" width="9.125" style="2" bestFit="1" customWidth="1"/>
    <col min="11276" max="11520" width="8.875" style="2"/>
    <col min="11521" max="11521" width="4.5" style="2" customWidth="1"/>
    <col min="11522" max="11522" width="4.125" style="2" customWidth="1"/>
    <col min="11523" max="11523" width="3.5" style="2" customWidth="1"/>
    <col min="11524" max="11524" width="26" style="2" customWidth="1"/>
    <col min="11525" max="11528" width="10.625" style="2" customWidth="1"/>
    <col min="11529" max="11530" width="10.25" style="2" customWidth="1"/>
    <col min="11531" max="11531" width="9.125" style="2" bestFit="1" customWidth="1"/>
    <col min="11532" max="11776" width="8.875" style="2"/>
    <col min="11777" max="11777" width="4.5" style="2" customWidth="1"/>
    <col min="11778" max="11778" width="4.125" style="2" customWidth="1"/>
    <col min="11779" max="11779" width="3.5" style="2" customWidth="1"/>
    <col min="11780" max="11780" width="26" style="2" customWidth="1"/>
    <col min="11781" max="11784" width="10.625" style="2" customWidth="1"/>
    <col min="11785" max="11786" width="10.25" style="2" customWidth="1"/>
    <col min="11787" max="11787" width="9.125" style="2" bestFit="1" customWidth="1"/>
    <col min="11788" max="12032" width="8.875" style="2"/>
    <col min="12033" max="12033" width="4.5" style="2" customWidth="1"/>
    <col min="12034" max="12034" width="4.125" style="2" customWidth="1"/>
    <col min="12035" max="12035" width="3.5" style="2" customWidth="1"/>
    <col min="12036" max="12036" width="26" style="2" customWidth="1"/>
    <col min="12037" max="12040" width="10.625" style="2" customWidth="1"/>
    <col min="12041" max="12042" width="10.25" style="2" customWidth="1"/>
    <col min="12043" max="12043" width="9.125" style="2" bestFit="1" customWidth="1"/>
    <col min="12044" max="12288" width="8.875" style="2"/>
    <col min="12289" max="12289" width="4.5" style="2" customWidth="1"/>
    <col min="12290" max="12290" width="4.125" style="2" customWidth="1"/>
    <col min="12291" max="12291" width="3.5" style="2" customWidth="1"/>
    <col min="12292" max="12292" width="26" style="2" customWidth="1"/>
    <col min="12293" max="12296" width="10.625" style="2" customWidth="1"/>
    <col min="12297" max="12298" width="10.25" style="2" customWidth="1"/>
    <col min="12299" max="12299" width="9.125" style="2" bestFit="1" customWidth="1"/>
    <col min="12300" max="12544" width="8.875" style="2"/>
    <col min="12545" max="12545" width="4.5" style="2" customWidth="1"/>
    <col min="12546" max="12546" width="4.125" style="2" customWidth="1"/>
    <col min="12547" max="12547" width="3.5" style="2" customWidth="1"/>
    <col min="12548" max="12548" width="26" style="2" customWidth="1"/>
    <col min="12549" max="12552" width="10.625" style="2" customWidth="1"/>
    <col min="12553" max="12554" width="10.25" style="2" customWidth="1"/>
    <col min="12555" max="12555" width="9.125" style="2" bestFit="1" customWidth="1"/>
    <col min="12556" max="12800" width="8.875" style="2"/>
    <col min="12801" max="12801" width="4.5" style="2" customWidth="1"/>
    <col min="12802" max="12802" width="4.125" style="2" customWidth="1"/>
    <col min="12803" max="12803" width="3.5" style="2" customWidth="1"/>
    <col min="12804" max="12804" width="26" style="2" customWidth="1"/>
    <col min="12805" max="12808" width="10.625" style="2" customWidth="1"/>
    <col min="12809" max="12810" width="10.25" style="2" customWidth="1"/>
    <col min="12811" max="12811" width="9.125" style="2" bestFit="1" customWidth="1"/>
    <col min="12812" max="13056" width="8.875" style="2"/>
    <col min="13057" max="13057" width="4.5" style="2" customWidth="1"/>
    <col min="13058" max="13058" width="4.125" style="2" customWidth="1"/>
    <col min="13059" max="13059" width="3.5" style="2" customWidth="1"/>
    <col min="13060" max="13060" width="26" style="2" customWidth="1"/>
    <col min="13061" max="13064" width="10.625" style="2" customWidth="1"/>
    <col min="13065" max="13066" width="10.25" style="2" customWidth="1"/>
    <col min="13067" max="13067" width="9.125" style="2" bestFit="1" customWidth="1"/>
    <col min="13068" max="13312" width="8.875" style="2"/>
    <col min="13313" max="13313" width="4.5" style="2" customWidth="1"/>
    <col min="13314" max="13314" width="4.125" style="2" customWidth="1"/>
    <col min="13315" max="13315" width="3.5" style="2" customWidth="1"/>
    <col min="13316" max="13316" width="26" style="2" customWidth="1"/>
    <col min="13317" max="13320" width="10.625" style="2" customWidth="1"/>
    <col min="13321" max="13322" width="10.25" style="2" customWidth="1"/>
    <col min="13323" max="13323" width="9.125" style="2" bestFit="1" customWidth="1"/>
    <col min="13324" max="13568" width="8.875" style="2"/>
    <col min="13569" max="13569" width="4.5" style="2" customWidth="1"/>
    <col min="13570" max="13570" width="4.125" style="2" customWidth="1"/>
    <col min="13571" max="13571" width="3.5" style="2" customWidth="1"/>
    <col min="13572" max="13572" width="26" style="2" customWidth="1"/>
    <col min="13573" max="13576" width="10.625" style="2" customWidth="1"/>
    <col min="13577" max="13578" width="10.25" style="2" customWidth="1"/>
    <col min="13579" max="13579" width="9.125" style="2" bestFit="1" customWidth="1"/>
    <col min="13580" max="13824" width="8.875" style="2"/>
    <col min="13825" max="13825" width="4.5" style="2" customWidth="1"/>
    <col min="13826" max="13826" width="4.125" style="2" customWidth="1"/>
    <col min="13827" max="13827" width="3.5" style="2" customWidth="1"/>
    <col min="13828" max="13828" width="26" style="2" customWidth="1"/>
    <col min="13829" max="13832" width="10.625" style="2" customWidth="1"/>
    <col min="13833" max="13834" width="10.25" style="2" customWidth="1"/>
    <col min="13835" max="13835" width="9.125" style="2" bestFit="1" customWidth="1"/>
    <col min="13836" max="14080" width="8.875" style="2"/>
    <col min="14081" max="14081" width="4.5" style="2" customWidth="1"/>
    <col min="14082" max="14082" width="4.125" style="2" customWidth="1"/>
    <col min="14083" max="14083" width="3.5" style="2" customWidth="1"/>
    <col min="14084" max="14084" width="26" style="2" customWidth="1"/>
    <col min="14085" max="14088" width="10.625" style="2" customWidth="1"/>
    <col min="14089" max="14090" width="10.25" style="2" customWidth="1"/>
    <col min="14091" max="14091" width="9.125" style="2" bestFit="1" customWidth="1"/>
    <col min="14092" max="14336" width="8.875" style="2"/>
    <col min="14337" max="14337" width="4.5" style="2" customWidth="1"/>
    <col min="14338" max="14338" width="4.125" style="2" customWidth="1"/>
    <col min="14339" max="14339" width="3.5" style="2" customWidth="1"/>
    <col min="14340" max="14340" width="26" style="2" customWidth="1"/>
    <col min="14341" max="14344" width="10.625" style="2" customWidth="1"/>
    <col min="14345" max="14346" width="10.25" style="2" customWidth="1"/>
    <col min="14347" max="14347" width="9.125" style="2" bestFit="1" customWidth="1"/>
    <col min="14348" max="14592" width="8.875" style="2"/>
    <col min="14593" max="14593" width="4.5" style="2" customWidth="1"/>
    <col min="14594" max="14594" width="4.125" style="2" customWidth="1"/>
    <col min="14595" max="14595" width="3.5" style="2" customWidth="1"/>
    <col min="14596" max="14596" width="26" style="2" customWidth="1"/>
    <col min="14597" max="14600" width="10.625" style="2" customWidth="1"/>
    <col min="14601" max="14602" width="10.25" style="2" customWidth="1"/>
    <col min="14603" max="14603" width="9.125" style="2" bestFit="1" customWidth="1"/>
    <col min="14604" max="14848" width="8.875" style="2"/>
    <col min="14849" max="14849" width="4.5" style="2" customWidth="1"/>
    <col min="14850" max="14850" width="4.125" style="2" customWidth="1"/>
    <col min="14851" max="14851" width="3.5" style="2" customWidth="1"/>
    <col min="14852" max="14852" width="26" style="2" customWidth="1"/>
    <col min="14853" max="14856" width="10.625" style="2" customWidth="1"/>
    <col min="14857" max="14858" width="10.25" style="2" customWidth="1"/>
    <col min="14859" max="14859" width="9.125" style="2" bestFit="1" customWidth="1"/>
    <col min="14860" max="15104" width="8.875" style="2"/>
    <col min="15105" max="15105" width="4.5" style="2" customWidth="1"/>
    <col min="15106" max="15106" width="4.125" style="2" customWidth="1"/>
    <col min="15107" max="15107" width="3.5" style="2" customWidth="1"/>
    <col min="15108" max="15108" width="26" style="2" customWidth="1"/>
    <col min="15109" max="15112" width="10.625" style="2" customWidth="1"/>
    <col min="15113" max="15114" width="10.25" style="2" customWidth="1"/>
    <col min="15115" max="15115" width="9.125" style="2" bestFit="1" customWidth="1"/>
    <col min="15116" max="15360" width="8.875" style="2"/>
    <col min="15361" max="15361" width="4.5" style="2" customWidth="1"/>
    <col min="15362" max="15362" width="4.125" style="2" customWidth="1"/>
    <col min="15363" max="15363" width="3.5" style="2" customWidth="1"/>
    <col min="15364" max="15364" width="26" style="2" customWidth="1"/>
    <col min="15365" max="15368" width="10.625" style="2" customWidth="1"/>
    <col min="15369" max="15370" width="10.25" style="2" customWidth="1"/>
    <col min="15371" max="15371" width="9.125" style="2" bestFit="1" customWidth="1"/>
    <col min="15372" max="15616" width="8.875" style="2"/>
    <col min="15617" max="15617" width="4.5" style="2" customWidth="1"/>
    <col min="15618" max="15618" width="4.125" style="2" customWidth="1"/>
    <col min="15619" max="15619" width="3.5" style="2" customWidth="1"/>
    <col min="15620" max="15620" width="26" style="2" customWidth="1"/>
    <col min="15621" max="15624" width="10.625" style="2" customWidth="1"/>
    <col min="15625" max="15626" width="10.25" style="2" customWidth="1"/>
    <col min="15627" max="15627" width="9.125" style="2" bestFit="1" customWidth="1"/>
    <col min="15628" max="15872" width="8.875" style="2"/>
    <col min="15873" max="15873" width="4.5" style="2" customWidth="1"/>
    <col min="15874" max="15874" width="4.125" style="2" customWidth="1"/>
    <col min="15875" max="15875" width="3.5" style="2" customWidth="1"/>
    <col min="15876" max="15876" width="26" style="2" customWidth="1"/>
    <col min="15877" max="15880" width="10.625" style="2" customWidth="1"/>
    <col min="15881" max="15882" width="10.25" style="2" customWidth="1"/>
    <col min="15883" max="15883" width="9.125" style="2" bestFit="1" customWidth="1"/>
    <col min="15884" max="16128" width="8.875" style="2"/>
    <col min="16129" max="16129" width="4.5" style="2" customWidth="1"/>
    <col min="16130" max="16130" width="4.125" style="2" customWidth="1"/>
    <col min="16131" max="16131" width="3.5" style="2" customWidth="1"/>
    <col min="16132" max="16132" width="26" style="2" customWidth="1"/>
    <col min="16133" max="16136" width="10.625" style="2" customWidth="1"/>
    <col min="16137" max="16138" width="10.25" style="2" customWidth="1"/>
    <col min="16139" max="16139" width="9.125" style="2" bestFit="1" customWidth="1"/>
    <col min="16140" max="16384" width="8.875" style="2"/>
  </cols>
  <sheetData>
    <row r="3" spans="1:13" ht="14.25">
      <c r="A3" s="44" t="s">
        <v>
41</v>
      </c>
      <c r="J3" s="2"/>
    </row>
    <row r="4" spans="1:13" ht="14.25" thickBot="1">
      <c r="A4" s="45"/>
      <c r="B4" s="45"/>
      <c r="C4" s="45"/>
      <c r="D4" s="45"/>
      <c r="E4" s="45"/>
      <c r="F4" s="45"/>
      <c r="G4" s="45"/>
      <c r="H4" s="45"/>
      <c r="I4" s="46"/>
      <c r="J4" s="46"/>
      <c r="K4" s="46" t="s">
        <v>
127</v>
      </c>
    </row>
    <row r="5" spans="1:13" ht="36" customHeight="1">
      <c r="A5" s="47"/>
      <c r="B5" s="48"/>
      <c r="C5" s="49" t="s">
        <v>
42</v>
      </c>
      <c r="D5" s="50"/>
      <c r="E5" s="51"/>
      <c r="F5" s="51"/>
      <c r="G5" s="51"/>
      <c r="H5" s="48"/>
      <c r="I5" s="158" t="s">
        <v>
154</v>
      </c>
      <c r="J5" s="48" t="s">
        <v>
153</v>
      </c>
      <c r="K5" s="52" t="s">
        <v>
0</v>
      </c>
      <c r="M5" s="3"/>
    </row>
    <row r="6" spans="1:13" ht="36" customHeight="1">
      <c r="A6" s="53" t="s">
        <v>
43</v>
      </c>
      <c r="B6" s="54"/>
      <c r="C6" s="55"/>
      <c r="D6" s="56" t="s">
        <v>
44</v>
      </c>
      <c r="E6" s="57" t="s">
        <v>
128</v>
      </c>
      <c r="F6" s="58" t="s">
        <v>
129</v>
      </c>
      <c r="G6" s="59" t="s">
        <v>
130</v>
      </c>
      <c r="H6" s="136" t="s">
        <v>
150</v>
      </c>
      <c r="I6" s="56" t="s">
        <v>
131</v>
      </c>
      <c r="J6" s="159" t="s">
        <v>
45</v>
      </c>
      <c r="K6" s="60"/>
      <c r="M6" s="3"/>
    </row>
    <row r="7" spans="1:13" ht="36" customHeight="1">
      <c r="A7" s="61" t="s">
        <v>
46</v>
      </c>
      <c r="B7" s="62"/>
      <c r="C7" s="62"/>
      <c r="D7" s="160">
        <v>
936752</v>
      </c>
      <c r="E7" s="160">
        <v>
648</v>
      </c>
      <c r="F7" s="160">
        <v>
6000</v>
      </c>
      <c r="G7" s="160">
        <v>
2663015</v>
      </c>
      <c r="H7" s="161">
        <f>
SUM(H8:H9,H14:H16)</f>
        <v>
2454901</v>
      </c>
      <c r="I7" s="120">
        <f t="shared" ref="I7:I29" si="0">
SUM(D7:H7)</f>
        <v>
6061316</v>
      </c>
      <c r="J7" s="162">
        <v>
4109918</v>
      </c>
      <c r="K7" s="117">
        <f>
IF(I7=0,"－　",(I7- J7)*100/J7)</f>
        <v>
47.480217366867173</v>
      </c>
      <c r="M7" s="3"/>
    </row>
    <row r="8" spans="1:13" ht="36" customHeight="1">
      <c r="A8" s="63"/>
      <c r="B8" s="64" t="s">
        <v>
47</v>
      </c>
      <c r="C8" s="62"/>
      <c r="D8" s="160">
        <v>
382000</v>
      </c>
      <c r="E8" s="160">
        <v>
0</v>
      </c>
      <c r="F8" s="160">
        <v>
0</v>
      </c>
      <c r="G8" s="160">
        <v>
1252100</v>
      </c>
      <c r="H8" s="161">
        <v>
1446400</v>
      </c>
      <c r="I8" s="120">
        <f t="shared" si="0"/>
        <v>
3080500</v>
      </c>
      <c r="J8" s="162">
        <v>
1752500</v>
      </c>
      <c r="K8" s="117">
        <f t="shared" ref="K8:K29" si="1">
IF(I8=0,"－　",(I8- J8)*100/J8)</f>
        <v>
75.777460770328105</v>
      </c>
      <c r="M8" s="3"/>
    </row>
    <row r="9" spans="1:13" ht="36" customHeight="1">
      <c r="A9" s="61"/>
      <c r="B9" s="65" t="s">
        <v>
48</v>
      </c>
      <c r="C9" s="62"/>
      <c r="D9" s="160">
        <f>
SUM(D10:D13)</f>
        <v>
112554</v>
      </c>
      <c r="E9" s="160">
        <f t="shared" ref="E9:H9" si="2">
SUM(E10:E13)</f>
        <v>
0</v>
      </c>
      <c r="F9" s="160">
        <f t="shared" si="2"/>
        <v>
6000</v>
      </c>
      <c r="G9" s="160">
        <f t="shared" si="2"/>
        <v>
882291</v>
      </c>
      <c r="H9" s="161">
        <f t="shared" si="2"/>
        <v>
731426</v>
      </c>
      <c r="I9" s="120">
        <f t="shared" si="0"/>
        <v>
1732271</v>
      </c>
      <c r="J9" s="163">
        <v>
1257913</v>
      </c>
      <c r="K9" s="117">
        <f t="shared" si="1"/>
        <v>
37.709921115371252</v>
      </c>
      <c r="M9" s="3"/>
    </row>
    <row r="10" spans="1:13" ht="36" customHeight="1">
      <c r="A10" s="61"/>
      <c r="B10" s="66"/>
      <c r="C10" s="64" t="s">
        <v>
49</v>
      </c>
      <c r="D10" s="160">
        <v>
7820</v>
      </c>
      <c r="E10" s="160">
        <v>
0</v>
      </c>
      <c r="F10" s="160">
        <v>
0</v>
      </c>
      <c r="G10" s="160">
        <v>
121284</v>
      </c>
      <c r="H10" s="161">
        <v>
239449</v>
      </c>
      <c r="I10" s="120">
        <f t="shared" si="0"/>
        <v>
368553</v>
      </c>
      <c r="J10" s="162">
        <v>
159520</v>
      </c>
      <c r="K10" s="117">
        <f t="shared" si="1"/>
        <v>
131.03874122367102</v>
      </c>
      <c r="M10" s="3"/>
    </row>
    <row r="11" spans="1:13" ht="36" customHeight="1">
      <c r="A11" s="61"/>
      <c r="B11" s="65"/>
      <c r="C11" s="64" t="s">
        <v>
50</v>
      </c>
      <c r="D11" s="160">
        <v>
72483</v>
      </c>
      <c r="E11" s="160">
        <v>
0</v>
      </c>
      <c r="F11" s="160">
        <v>
0</v>
      </c>
      <c r="G11" s="160">
        <v>
603637</v>
      </c>
      <c r="H11" s="161">
        <v>
0</v>
      </c>
      <c r="I11" s="120">
        <f t="shared" si="0"/>
        <v>
676120</v>
      </c>
      <c r="J11" s="162">
        <v>
743301</v>
      </c>
      <c r="K11" s="117">
        <f t="shared" si="1"/>
        <v>
-9.0381958318366316</v>
      </c>
      <c r="M11" s="3"/>
    </row>
    <row r="12" spans="1:13" ht="36" customHeight="1">
      <c r="A12" s="61"/>
      <c r="B12" s="65"/>
      <c r="C12" s="64" t="s">
        <v>
51</v>
      </c>
      <c r="D12" s="160">
        <v>
0</v>
      </c>
      <c r="E12" s="160">
        <v>
0</v>
      </c>
      <c r="F12" s="160">
        <v>
0</v>
      </c>
      <c r="G12" s="160">
        <v>
0</v>
      </c>
      <c r="H12" s="161">
        <v>
0</v>
      </c>
      <c r="I12" s="120">
        <f t="shared" si="0"/>
        <v>
0</v>
      </c>
      <c r="J12" s="162">
        <v>
0</v>
      </c>
      <c r="K12" s="117" t="str">
        <f t="shared" si="1"/>
        <v>
－　</v>
      </c>
      <c r="M12" s="3"/>
    </row>
    <row r="13" spans="1:13" ht="36" customHeight="1">
      <c r="A13" s="61"/>
      <c r="B13" s="64"/>
      <c r="C13" s="64" t="s">
        <v>
52</v>
      </c>
      <c r="D13" s="160">
        <v>
32251</v>
      </c>
      <c r="E13" s="160">
        <v>
0</v>
      </c>
      <c r="F13" s="160">
        <v>
6000</v>
      </c>
      <c r="G13" s="160">
        <v>
157370</v>
      </c>
      <c r="H13" s="161">
        <v>
491977</v>
      </c>
      <c r="I13" s="120">
        <f t="shared" si="0"/>
        <v>
687598</v>
      </c>
      <c r="J13" s="162">
        <v>
355092</v>
      </c>
      <c r="K13" s="117">
        <f t="shared" si="1"/>
        <v>
93.639394861050093</v>
      </c>
      <c r="M13" s="3"/>
    </row>
    <row r="14" spans="1:13" ht="36" customHeight="1">
      <c r="A14" s="61"/>
      <c r="B14" s="64" t="s">
        <v>
53</v>
      </c>
      <c r="C14" s="62"/>
      <c r="D14" s="160">
        <v>
8307</v>
      </c>
      <c r="E14" s="160">
        <v>
0</v>
      </c>
      <c r="F14" s="160">
        <v>
0</v>
      </c>
      <c r="G14" s="160">
        <v>
31252</v>
      </c>
      <c r="H14" s="161">
        <v>
122144</v>
      </c>
      <c r="I14" s="120">
        <f t="shared" si="0"/>
        <v>
161703</v>
      </c>
      <c r="J14" s="162">
        <v>
319612</v>
      </c>
      <c r="K14" s="117">
        <f t="shared" si="1"/>
        <v>
-49.406467842258742</v>
      </c>
      <c r="M14" s="3"/>
    </row>
    <row r="15" spans="1:13" ht="36" customHeight="1">
      <c r="A15" s="61"/>
      <c r="B15" s="64" t="s">
        <v>
54</v>
      </c>
      <c r="C15" s="62"/>
      <c r="D15" s="160">
        <v>
371398</v>
      </c>
      <c r="E15" s="160">
        <v>
0</v>
      </c>
      <c r="F15" s="160">
        <v>
0</v>
      </c>
      <c r="G15" s="160">
        <v>
466004</v>
      </c>
      <c r="H15" s="161">
        <v>
6655</v>
      </c>
      <c r="I15" s="120">
        <f t="shared" si="0"/>
        <v>
844057</v>
      </c>
      <c r="J15" s="162">
        <v>
624590</v>
      </c>
      <c r="K15" s="117">
        <f t="shared" si="1"/>
        <v>
35.137770377367552</v>
      </c>
      <c r="M15" s="3"/>
    </row>
    <row r="16" spans="1:13" ht="36" customHeight="1">
      <c r="A16" s="61"/>
      <c r="B16" s="65" t="s">
        <v>
55</v>
      </c>
      <c r="C16" s="45"/>
      <c r="D16" s="160">
        <v>
62493</v>
      </c>
      <c r="E16" s="160">
        <v>
648</v>
      </c>
      <c r="F16" s="160">
        <v>
0</v>
      </c>
      <c r="G16" s="160">
        <v>
31368</v>
      </c>
      <c r="H16" s="161">
        <v>
148276</v>
      </c>
      <c r="I16" s="120">
        <f t="shared" si="0"/>
        <v>
242785</v>
      </c>
      <c r="J16" s="163">
        <v>
155303</v>
      </c>
      <c r="K16" s="117">
        <f t="shared" si="1"/>
        <v>
56.329884161928618</v>
      </c>
      <c r="M16" s="3"/>
    </row>
    <row r="17" spans="1:24" ht="36" customHeight="1">
      <c r="A17" s="193" t="s">
        <v>
113</v>
      </c>
      <c r="B17" s="194"/>
      <c r="C17" s="195"/>
      <c r="D17" s="160">
        <v>
0</v>
      </c>
      <c r="E17" s="160">
        <v>
0</v>
      </c>
      <c r="F17" s="160">
        <v>
0</v>
      </c>
      <c r="G17" s="160">
        <v>
9342</v>
      </c>
      <c r="H17" s="161">
        <v>
0</v>
      </c>
      <c r="I17" s="120">
        <f t="shared" si="0"/>
        <v>
9342</v>
      </c>
      <c r="J17" s="164">
        <v>
4310</v>
      </c>
      <c r="K17" s="117">
        <f t="shared" si="1"/>
        <v>
116.75174013921114</v>
      </c>
      <c r="M17" s="3"/>
    </row>
    <row r="18" spans="1:24" ht="36" customHeight="1">
      <c r="A18" s="67" t="s">
        <v>
56</v>
      </c>
      <c r="B18" s="62"/>
      <c r="C18" s="68"/>
      <c r="D18" s="165">
        <v>
0</v>
      </c>
      <c r="E18" s="165">
        <v>
0</v>
      </c>
      <c r="F18" s="165">
        <v>
0</v>
      </c>
      <c r="G18" s="165">
        <v>
0</v>
      </c>
      <c r="H18" s="166">
        <v>
40000</v>
      </c>
      <c r="I18" s="120">
        <f t="shared" si="0"/>
        <v>
40000</v>
      </c>
      <c r="J18" s="162">
        <v>
0</v>
      </c>
      <c r="K18" s="117" t="s">
        <v>
145</v>
      </c>
      <c r="M18" s="3"/>
    </row>
    <row r="19" spans="1:24" ht="36" customHeight="1">
      <c r="A19" s="67" t="s">
        <v>
132</v>
      </c>
      <c r="B19" s="62"/>
      <c r="C19" s="62"/>
      <c r="D19" s="160">
        <f t="shared" ref="D19:E19" si="3">
D7-(D17+D18)</f>
        <v>
936752</v>
      </c>
      <c r="E19" s="160">
        <f t="shared" si="3"/>
        <v>
648</v>
      </c>
      <c r="F19" s="160">
        <f>
F7-(F17+F18)</f>
        <v>
6000</v>
      </c>
      <c r="G19" s="160">
        <f t="shared" ref="G19:H19" si="4">
G7-(G17+G18)</f>
        <v>
2653673</v>
      </c>
      <c r="H19" s="161">
        <f t="shared" si="4"/>
        <v>
2414901</v>
      </c>
      <c r="I19" s="120">
        <f t="shared" si="0"/>
        <v>
6011974</v>
      </c>
      <c r="J19" s="163">
        <v>
4105608</v>
      </c>
      <c r="K19" s="117">
        <f t="shared" si="1"/>
        <v>
46.433220122330241</v>
      </c>
      <c r="M19" s="3"/>
    </row>
    <row r="20" spans="1:24" ht="36" customHeight="1">
      <c r="A20" s="61" t="s">
        <v>
57</v>
      </c>
      <c r="B20" s="62"/>
      <c r="C20" s="62"/>
      <c r="D20" s="160">
        <v>
2994875</v>
      </c>
      <c r="E20" s="160">
        <v>
28556</v>
      </c>
      <c r="F20" s="160">
        <v>
17412</v>
      </c>
      <c r="G20" s="160">
        <v>
7441739</v>
      </c>
      <c r="H20" s="161">
        <f>
SUM(H21,H24:H26)</f>
        <v>
5421753</v>
      </c>
      <c r="I20" s="120">
        <f t="shared" si="0"/>
        <v>
15904335</v>
      </c>
      <c r="J20" s="162">
        <v>
13073323</v>
      </c>
      <c r="K20" s="117">
        <f t="shared" si="1"/>
        <v>
21.654876881723187</v>
      </c>
      <c r="M20" s="3"/>
      <c r="X20" s="122"/>
    </row>
    <row r="21" spans="1:24" ht="36" customHeight="1">
      <c r="A21" s="63"/>
      <c r="B21" s="65" t="s">
        <v>
58</v>
      </c>
      <c r="C21" s="62"/>
      <c r="D21" s="160">
        <v>
2053950</v>
      </c>
      <c r="E21" s="160">
        <v>
204</v>
      </c>
      <c r="F21" s="160">
        <v>
6000</v>
      </c>
      <c r="G21" s="160">
        <v>
2752139</v>
      </c>
      <c r="H21" s="161">
        <v>
2247279</v>
      </c>
      <c r="I21" s="120">
        <f t="shared" si="0"/>
        <v>
7059572</v>
      </c>
      <c r="J21" s="162">
        <v>
6449290</v>
      </c>
      <c r="K21" s="117">
        <f t="shared" si="1"/>
        <v>
9.4627780732452713</v>
      </c>
      <c r="M21" s="3"/>
    </row>
    <row r="22" spans="1:24" ht="36" customHeight="1">
      <c r="A22" s="61"/>
      <c r="B22" s="66"/>
      <c r="C22" s="64" t="s">
        <v>
59</v>
      </c>
      <c r="D22" s="160">
        <v>
104668</v>
      </c>
      <c r="E22" s="160">
        <v>
0</v>
      </c>
      <c r="F22" s="160">
        <v>
0</v>
      </c>
      <c r="G22" s="160">
        <v>
27038</v>
      </c>
      <c r="H22" s="161">
        <v>
143127</v>
      </c>
      <c r="I22" s="120">
        <f t="shared" si="0"/>
        <v>
274833</v>
      </c>
      <c r="J22" s="162">
        <v>
158080</v>
      </c>
      <c r="K22" s="117">
        <f t="shared" si="1"/>
        <v>
73.856907894736835</v>
      </c>
      <c r="M22" s="3"/>
    </row>
    <row r="23" spans="1:24" ht="36" customHeight="1">
      <c r="A23" s="61"/>
      <c r="B23" s="64"/>
      <c r="C23" s="64" t="s">
        <v>
60</v>
      </c>
      <c r="D23" s="160">
        <v>
0</v>
      </c>
      <c r="E23" s="160">
        <v>
0</v>
      </c>
      <c r="F23" s="160">
        <v>
0</v>
      </c>
      <c r="G23" s="160">
        <v>
0</v>
      </c>
      <c r="H23" s="161">
        <v>
0</v>
      </c>
      <c r="I23" s="120">
        <f t="shared" si="0"/>
        <v>
0</v>
      </c>
      <c r="J23" s="162">
        <v>
0</v>
      </c>
      <c r="K23" s="117" t="str">
        <f t="shared" si="1"/>
        <v>
－　</v>
      </c>
      <c r="M23" s="3"/>
    </row>
    <row r="24" spans="1:24" ht="36" customHeight="1">
      <c r="A24" s="61"/>
      <c r="B24" s="64" t="s">
        <v>
61</v>
      </c>
      <c r="C24" s="62"/>
      <c r="D24" s="160">
        <v>
940925</v>
      </c>
      <c r="E24" s="160">
        <v>
28352</v>
      </c>
      <c r="F24" s="160">
        <v>
11412</v>
      </c>
      <c r="G24" s="160">
        <v>
4526980</v>
      </c>
      <c r="H24" s="161">
        <v>
2642216</v>
      </c>
      <c r="I24" s="120">
        <f t="shared" si="0"/>
        <v>
8149885</v>
      </c>
      <c r="J24" s="162">
        <v>
6056699</v>
      </c>
      <c r="K24" s="117">
        <f t="shared" si="1"/>
        <v>
34.559848524749206</v>
      </c>
      <c r="M24" s="3"/>
    </row>
    <row r="25" spans="1:24" ht="36" customHeight="1">
      <c r="A25" s="61"/>
      <c r="B25" s="69" t="s">
        <v>
62</v>
      </c>
      <c r="C25" s="62"/>
      <c r="D25" s="160">
        <v>
0</v>
      </c>
      <c r="E25" s="160">
        <v>
0</v>
      </c>
      <c r="F25" s="160">
        <v>
0</v>
      </c>
      <c r="G25" s="160">
        <v>
0</v>
      </c>
      <c r="H25" s="161">
        <v>
0</v>
      </c>
      <c r="I25" s="120">
        <f t="shared" si="0"/>
        <v>
0</v>
      </c>
      <c r="J25" s="162">
        <v>
0</v>
      </c>
      <c r="K25" s="117" t="str">
        <f t="shared" si="1"/>
        <v>
－　</v>
      </c>
      <c r="M25" s="3"/>
    </row>
    <row r="26" spans="1:24" ht="36" customHeight="1">
      <c r="A26" s="67"/>
      <c r="B26" s="64" t="s">
        <v>
55</v>
      </c>
      <c r="C26" s="62"/>
      <c r="D26" s="160">
        <v>
0</v>
      </c>
      <c r="E26" s="160">
        <v>
0</v>
      </c>
      <c r="F26" s="160">
        <v>
0</v>
      </c>
      <c r="G26" s="160">
        <v>
162620</v>
      </c>
      <c r="H26" s="161">
        <v>
532258</v>
      </c>
      <c r="I26" s="120">
        <f t="shared" si="0"/>
        <v>
694878</v>
      </c>
      <c r="J26" s="163">
        <v>
567334</v>
      </c>
      <c r="K26" s="117">
        <f t="shared" si="1"/>
        <v>
22.481289681210715</v>
      </c>
      <c r="M26" s="3"/>
    </row>
    <row r="27" spans="1:24" ht="36" customHeight="1">
      <c r="A27" s="196" t="s">
        <v>
63</v>
      </c>
      <c r="B27" s="197"/>
      <c r="C27" s="197"/>
      <c r="D27" s="163">
        <f>
D20-D19</f>
        <v>
2058123</v>
      </c>
      <c r="E27" s="163">
        <f t="shared" ref="E27:H27" si="5">
E20-E19</f>
        <v>
27908</v>
      </c>
      <c r="F27" s="163">
        <f t="shared" si="5"/>
        <v>
11412</v>
      </c>
      <c r="G27" s="163">
        <f t="shared" si="5"/>
        <v>
4788066</v>
      </c>
      <c r="H27" s="163">
        <f t="shared" si="5"/>
        <v>
3006852</v>
      </c>
      <c r="I27" s="143">
        <f t="shared" si="0"/>
        <v>
9892361</v>
      </c>
      <c r="J27" s="163">
        <v>
8967715</v>
      </c>
      <c r="K27" s="117">
        <f>
IF(I27=0,"－　",(I27- J27)*100/J27)</f>
        <v>
10.31083168900885</v>
      </c>
      <c r="M27" s="3"/>
    </row>
    <row r="28" spans="1:24" ht="36" customHeight="1">
      <c r="A28" s="70" t="s">
        <v>
64</v>
      </c>
      <c r="B28" s="71"/>
      <c r="C28" s="71"/>
      <c r="D28" s="167">
        <v>
2019682</v>
      </c>
      <c r="E28" s="167">
        <v>
27908</v>
      </c>
      <c r="F28" s="167">
        <v>
11412</v>
      </c>
      <c r="G28" s="167">
        <v>
4778724</v>
      </c>
      <c r="H28" s="167">
        <v>
3006852</v>
      </c>
      <c r="I28" s="120">
        <f t="shared" si="0"/>
        <v>
9844578</v>
      </c>
      <c r="J28" s="162">
        <v>
8927715</v>
      </c>
      <c r="K28" s="117">
        <f t="shared" si="1"/>
        <v>
10.269850684077618</v>
      </c>
      <c r="M28" s="3"/>
    </row>
    <row r="29" spans="1:24" ht="36" customHeight="1">
      <c r="A29" s="67" t="s">
        <v>
133</v>
      </c>
      <c r="B29" s="62"/>
      <c r="C29" s="62"/>
      <c r="D29" s="168">
        <f>
D27-D28</f>
        <v>
38441</v>
      </c>
      <c r="E29" s="168">
        <f t="shared" ref="E29:H29" si="6">
E27-E28</f>
        <v>
0</v>
      </c>
      <c r="F29" s="168">
        <f t="shared" si="6"/>
        <v>
0</v>
      </c>
      <c r="G29" s="168">
        <f t="shared" si="6"/>
        <v>
9342</v>
      </c>
      <c r="H29" s="168">
        <f t="shared" si="6"/>
        <v>
0</v>
      </c>
      <c r="I29" s="120">
        <f t="shared" si="0"/>
        <v>
47783</v>
      </c>
      <c r="J29" s="169">
        <v>
40000</v>
      </c>
      <c r="K29" s="117">
        <f t="shared" si="1"/>
        <v>
19.4575</v>
      </c>
      <c r="M29" s="3"/>
    </row>
    <row r="30" spans="1:24" ht="36" customHeight="1" thickBot="1">
      <c r="A30" s="72" t="s">
        <v>
65</v>
      </c>
      <c r="B30" s="73"/>
      <c r="C30" s="73"/>
      <c r="D30" s="138">
        <f>
D29/D20*100</f>
        <v>
1.2835594139989148</v>
      </c>
      <c r="E30" s="138">
        <f t="shared" ref="E30:I30" si="7">
E29/E20*100</f>
        <v>
0</v>
      </c>
      <c r="F30" s="138">
        <f t="shared" si="7"/>
        <v>
0</v>
      </c>
      <c r="G30" s="138">
        <f t="shared" si="7"/>
        <v>
0.12553517396941763</v>
      </c>
      <c r="H30" s="138">
        <f t="shared" si="7"/>
        <v>
0</v>
      </c>
      <c r="I30" s="138">
        <f t="shared" si="7"/>
        <v>
0.30044010013622069</v>
      </c>
      <c r="J30" s="138">
        <v>
0.30596658554217621</v>
      </c>
      <c r="K30" s="139">
        <f>
IF(I30=0,"－　",(I30- J30)*100/J30)</f>
        <v>
-1.8062382191710651</v>
      </c>
      <c r="M30" s="3"/>
    </row>
    <row r="31" spans="1:24" ht="30" customHeight="1">
      <c r="A31" s="129" t="s">
        <v>
149</v>
      </c>
      <c r="M31" s="3"/>
    </row>
    <row r="32" spans="1:24" ht="30" customHeight="1">
      <c r="M32" s="3"/>
    </row>
    <row r="33" spans="13:13">
      <c r="M33" s="3"/>
    </row>
    <row r="34" spans="13:13">
      <c r="M34" s="3"/>
    </row>
  </sheetData>
  <sheetProtection selectLockedCells="1"/>
  <customSheetViews>
    <customSheetView guid="{0B6141FA-2B47-4C7C-8EFC-5DC2FB9D0975}" scale="90" showPageBreaks="1" fitToPage="1" printArea="1">
      <selection activeCell="V18" sqref="V18"/>
      <pageMargins left="0.75" right="0.75" top="1" bottom="1" header="0.51200000000000001" footer="0.51200000000000001"/>
      <headerFooter alignWithMargins="0"/>
    </customSheetView>
  </customSheetViews>
  <mergeCells count="2">
    <mergeCell ref="A17:C17"/>
    <mergeCell ref="A27:C27"/>
  </mergeCells>
  <phoneticPr fontId="3"/>
  <pageMargins left="0.75" right="0.75" top="1" bottom="1" header="0.51200000000000001" footer="0.51200000000000001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  <pageSetUpPr autoPageBreaks="0" fitToPage="1"/>
  </sheetPr>
  <dimension ref="B3:W58"/>
  <sheetViews>
    <sheetView tabSelected="1" topLeftCell="B3" zoomScale="90" zoomScaleNormal="85" zoomScaleSheetLayoutView="90" workbookViewId="0">
      <pane xSplit="4" ySplit="4" topLeftCell="F7" activePane="bottomRight" state="frozen"/>
      <selection activeCell="B3" sqref="B3"/>
      <selection pane="topRight" activeCell="F3" sqref="F3"/>
      <selection pane="bottomLeft" activeCell="B7" sqref="B7"/>
      <selection pane="bottomRight" activeCell="D5" sqref="D5:N49"/>
    </sheetView>
  </sheetViews>
  <sheetFormatPr defaultRowHeight="13.5"/>
  <cols>
    <col min="1" max="1" width="8.875" style="2"/>
    <col min="2" max="2" width="3.5" style="114" customWidth="1"/>
    <col min="3" max="3" width="3.25" style="2" customWidth="1"/>
    <col min="4" max="4" width="7.25" style="2" customWidth="1"/>
    <col min="5" max="5" width="16.125" style="2" customWidth="1"/>
    <col min="6" max="6" width="9.875" style="2" bestFit="1" customWidth="1"/>
    <col min="7" max="7" width="14.125" style="2" customWidth="1"/>
    <col min="8" max="9" width="9.875" style="2" customWidth="1"/>
    <col min="10" max="10" width="12" style="75" customWidth="1"/>
    <col min="11" max="11" width="11.5" style="2" customWidth="1"/>
    <col min="12" max="12" width="9.875" style="2" customWidth="1"/>
    <col min="13" max="13" width="13.625" style="2" bestFit="1" customWidth="1"/>
    <col min="14" max="14" width="13.75" style="2" bestFit="1" customWidth="1"/>
    <col min="15" max="15" width="8.875" style="2" customWidth="1"/>
    <col min="16" max="257" width="8.875" style="2"/>
    <col min="258" max="258" width="3.5" style="2" customWidth="1"/>
    <col min="259" max="259" width="3.25" style="2" customWidth="1"/>
    <col min="260" max="260" width="7.25" style="2" customWidth="1"/>
    <col min="261" max="261" width="16.125" style="2" customWidth="1"/>
    <col min="262" max="262" width="9.75" style="2" bestFit="1" customWidth="1"/>
    <col min="263" max="263" width="14.125" style="2" customWidth="1"/>
    <col min="264" max="265" width="9.875" style="2" customWidth="1"/>
    <col min="266" max="266" width="12" style="2" customWidth="1"/>
    <col min="267" max="267" width="10.625" style="2" customWidth="1"/>
    <col min="268" max="268" width="9.875" style="2" customWidth="1"/>
    <col min="269" max="269" width="13.125" style="2" bestFit="1" customWidth="1"/>
    <col min="270" max="270" width="13.625" style="2" bestFit="1" customWidth="1"/>
    <col min="271" max="271" width="8.875" style="2" customWidth="1"/>
    <col min="272" max="513" width="8.875" style="2"/>
    <col min="514" max="514" width="3.5" style="2" customWidth="1"/>
    <col min="515" max="515" width="3.25" style="2" customWidth="1"/>
    <col min="516" max="516" width="7.25" style="2" customWidth="1"/>
    <col min="517" max="517" width="16.125" style="2" customWidth="1"/>
    <col min="518" max="518" width="9.75" style="2" bestFit="1" customWidth="1"/>
    <col min="519" max="519" width="14.125" style="2" customWidth="1"/>
    <col min="520" max="521" width="9.875" style="2" customWidth="1"/>
    <col min="522" max="522" width="12" style="2" customWidth="1"/>
    <col min="523" max="523" width="10.625" style="2" customWidth="1"/>
    <col min="524" max="524" width="9.875" style="2" customWidth="1"/>
    <col min="525" max="525" width="13.125" style="2" bestFit="1" customWidth="1"/>
    <col min="526" max="526" width="13.625" style="2" bestFit="1" customWidth="1"/>
    <col min="527" max="527" width="8.875" style="2" customWidth="1"/>
    <col min="528" max="769" width="8.875" style="2"/>
    <col min="770" max="770" width="3.5" style="2" customWidth="1"/>
    <col min="771" max="771" width="3.25" style="2" customWidth="1"/>
    <col min="772" max="772" width="7.25" style="2" customWidth="1"/>
    <col min="773" max="773" width="16.125" style="2" customWidth="1"/>
    <col min="774" max="774" width="9.75" style="2" bestFit="1" customWidth="1"/>
    <col min="775" max="775" width="14.125" style="2" customWidth="1"/>
    <col min="776" max="777" width="9.875" style="2" customWidth="1"/>
    <col min="778" max="778" width="12" style="2" customWidth="1"/>
    <col min="779" max="779" width="10.625" style="2" customWidth="1"/>
    <col min="780" max="780" width="9.875" style="2" customWidth="1"/>
    <col min="781" max="781" width="13.125" style="2" bestFit="1" customWidth="1"/>
    <col min="782" max="782" width="13.625" style="2" bestFit="1" customWidth="1"/>
    <col min="783" max="783" width="8.875" style="2" customWidth="1"/>
    <col min="784" max="1025" width="8.875" style="2"/>
    <col min="1026" max="1026" width="3.5" style="2" customWidth="1"/>
    <col min="1027" max="1027" width="3.25" style="2" customWidth="1"/>
    <col min="1028" max="1028" width="7.25" style="2" customWidth="1"/>
    <col min="1029" max="1029" width="16.125" style="2" customWidth="1"/>
    <col min="1030" max="1030" width="9.75" style="2" bestFit="1" customWidth="1"/>
    <col min="1031" max="1031" width="14.125" style="2" customWidth="1"/>
    <col min="1032" max="1033" width="9.875" style="2" customWidth="1"/>
    <col min="1034" max="1034" width="12" style="2" customWidth="1"/>
    <col min="1035" max="1035" width="10.625" style="2" customWidth="1"/>
    <col min="1036" max="1036" width="9.875" style="2" customWidth="1"/>
    <col min="1037" max="1037" width="13.125" style="2" bestFit="1" customWidth="1"/>
    <col min="1038" max="1038" width="13.625" style="2" bestFit="1" customWidth="1"/>
    <col min="1039" max="1039" width="8.875" style="2" customWidth="1"/>
    <col min="1040" max="1281" width="8.875" style="2"/>
    <col min="1282" max="1282" width="3.5" style="2" customWidth="1"/>
    <col min="1283" max="1283" width="3.25" style="2" customWidth="1"/>
    <col min="1284" max="1284" width="7.25" style="2" customWidth="1"/>
    <col min="1285" max="1285" width="16.125" style="2" customWidth="1"/>
    <col min="1286" max="1286" width="9.75" style="2" bestFit="1" customWidth="1"/>
    <col min="1287" max="1287" width="14.125" style="2" customWidth="1"/>
    <col min="1288" max="1289" width="9.875" style="2" customWidth="1"/>
    <col min="1290" max="1290" width="12" style="2" customWidth="1"/>
    <col min="1291" max="1291" width="10.625" style="2" customWidth="1"/>
    <col min="1292" max="1292" width="9.875" style="2" customWidth="1"/>
    <col min="1293" max="1293" width="13.125" style="2" bestFit="1" customWidth="1"/>
    <col min="1294" max="1294" width="13.625" style="2" bestFit="1" customWidth="1"/>
    <col min="1295" max="1295" width="8.875" style="2" customWidth="1"/>
    <col min="1296" max="1537" width="8.875" style="2"/>
    <col min="1538" max="1538" width="3.5" style="2" customWidth="1"/>
    <col min="1539" max="1539" width="3.25" style="2" customWidth="1"/>
    <col min="1540" max="1540" width="7.25" style="2" customWidth="1"/>
    <col min="1541" max="1541" width="16.125" style="2" customWidth="1"/>
    <col min="1542" max="1542" width="9.75" style="2" bestFit="1" customWidth="1"/>
    <col min="1543" max="1543" width="14.125" style="2" customWidth="1"/>
    <col min="1544" max="1545" width="9.875" style="2" customWidth="1"/>
    <col min="1546" max="1546" width="12" style="2" customWidth="1"/>
    <col min="1547" max="1547" width="10.625" style="2" customWidth="1"/>
    <col min="1548" max="1548" width="9.875" style="2" customWidth="1"/>
    <col min="1549" max="1549" width="13.125" style="2" bestFit="1" customWidth="1"/>
    <col min="1550" max="1550" width="13.625" style="2" bestFit="1" customWidth="1"/>
    <col min="1551" max="1551" width="8.875" style="2" customWidth="1"/>
    <col min="1552" max="1793" width="8.875" style="2"/>
    <col min="1794" max="1794" width="3.5" style="2" customWidth="1"/>
    <col min="1795" max="1795" width="3.25" style="2" customWidth="1"/>
    <col min="1796" max="1796" width="7.25" style="2" customWidth="1"/>
    <col min="1797" max="1797" width="16.125" style="2" customWidth="1"/>
    <col min="1798" max="1798" width="9.75" style="2" bestFit="1" customWidth="1"/>
    <col min="1799" max="1799" width="14.125" style="2" customWidth="1"/>
    <col min="1800" max="1801" width="9.875" style="2" customWidth="1"/>
    <col min="1802" max="1802" width="12" style="2" customWidth="1"/>
    <col min="1803" max="1803" width="10.625" style="2" customWidth="1"/>
    <col min="1804" max="1804" width="9.875" style="2" customWidth="1"/>
    <col min="1805" max="1805" width="13.125" style="2" bestFit="1" customWidth="1"/>
    <col min="1806" max="1806" width="13.625" style="2" bestFit="1" customWidth="1"/>
    <col min="1807" max="1807" width="8.875" style="2" customWidth="1"/>
    <col min="1808" max="2049" width="8.875" style="2"/>
    <col min="2050" max="2050" width="3.5" style="2" customWidth="1"/>
    <col min="2051" max="2051" width="3.25" style="2" customWidth="1"/>
    <col min="2052" max="2052" width="7.25" style="2" customWidth="1"/>
    <col min="2053" max="2053" width="16.125" style="2" customWidth="1"/>
    <col min="2054" max="2054" width="9.75" style="2" bestFit="1" customWidth="1"/>
    <col min="2055" max="2055" width="14.125" style="2" customWidth="1"/>
    <col min="2056" max="2057" width="9.875" style="2" customWidth="1"/>
    <col min="2058" max="2058" width="12" style="2" customWidth="1"/>
    <col min="2059" max="2059" width="10.625" style="2" customWidth="1"/>
    <col min="2060" max="2060" width="9.875" style="2" customWidth="1"/>
    <col min="2061" max="2061" width="13.125" style="2" bestFit="1" customWidth="1"/>
    <col min="2062" max="2062" width="13.625" style="2" bestFit="1" customWidth="1"/>
    <col min="2063" max="2063" width="8.875" style="2" customWidth="1"/>
    <col min="2064" max="2305" width="8.875" style="2"/>
    <col min="2306" max="2306" width="3.5" style="2" customWidth="1"/>
    <col min="2307" max="2307" width="3.25" style="2" customWidth="1"/>
    <col min="2308" max="2308" width="7.25" style="2" customWidth="1"/>
    <col min="2309" max="2309" width="16.125" style="2" customWidth="1"/>
    <col min="2310" max="2310" width="9.75" style="2" bestFit="1" customWidth="1"/>
    <col min="2311" max="2311" width="14.125" style="2" customWidth="1"/>
    <col min="2312" max="2313" width="9.875" style="2" customWidth="1"/>
    <col min="2314" max="2314" width="12" style="2" customWidth="1"/>
    <col min="2315" max="2315" width="10.625" style="2" customWidth="1"/>
    <col min="2316" max="2316" width="9.875" style="2" customWidth="1"/>
    <col min="2317" max="2317" width="13.125" style="2" bestFit="1" customWidth="1"/>
    <col min="2318" max="2318" width="13.625" style="2" bestFit="1" customWidth="1"/>
    <col min="2319" max="2319" width="8.875" style="2" customWidth="1"/>
    <col min="2320" max="2561" width="8.875" style="2"/>
    <col min="2562" max="2562" width="3.5" style="2" customWidth="1"/>
    <col min="2563" max="2563" width="3.25" style="2" customWidth="1"/>
    <col min="2564" max="2564" width="7.25" style="2" customWidth="1"/>
    <col min="2565" max="2565" width="16.125" style="2" customWidth="1"/>
    <col min="2566" max="2566" width="9.75" style="2" bestFit="1" customWidth="1"/>
    <col min="2567" max="2567" width="14.125" style="2" customWidth="1"/>
    <col min="2568" max="2569" width="9.875" style="2" customWidth="1"/>
    <col min="2570" max="2570" width="12" style="2" customWidth="1"/>
    <col min="2571" max="2571" width="10.625" style="2" customWidth="1"/>
    <col min="2572" max="2572" width="9.875" style="2" customWidth="1"/>
    <col min="2573" max="2573" width="13.125" style="2" bestFit="1" customWidth="1"/>
    <col min="2574" max="2574" width="13.625" style="2" bestFit="1" customWidth="1"/>
    <col min="2575" max="2575" width="8.875" style="2" customWidth="1"/>
    <col min="2576" max="2817" width="8.875" style="2"/>
    <col min="2818" max="2818" width="3.5" style="2" customWidth="1"/>
    <col min="2819" max="2819" width="3.25" style="2" customWidth="1"/>
    <col min="2820" max="2820" width="7.25" style="2" customWidth="1"/>
    <col min="2821" max="2821" width="16.125" style="2" customWidth="1"/>
    <col min="2822" max="2822" width="9.75" style="2" bestFit="1" customWidth="1"/>
    <col min="2823" max="2823" width="14.125" style="2" customWidth="1"/>
    <col min="2824" max="2825" width="9.875" style="2" customWidth="1"/>
    <col min="2826" max="2826" width="12" style="2" customWidth="1"/>
    <col min="2827" max="2827" width="10.625" style="2" customWidth="1"/>
    <col min="2828" max="2828" width="9.875" style="2" customWidth="1"/>
    <col min="2829" max="2829" width="13.125" style="2" bestFit="1" customWidth="1"/>
    <col min="2830" max="2830" width="13.625" style="2" bestFit="1" customWidth="1"/>
    <col min="2831" max="2831" width="8.875" style="2" customWidth="1"/>
    <col min="2832" max="3073" width="8.875" style="2"/>
    <col min="3074" max="3074" width="3.5" style="2" customWidth="1"/>
    <col min="3075" max="3075" width="3.25" style="2" customWidth="1"/>
    <col min="3076" max="3076" width="7.25" style="2" customWidth="1"/>
    <col min="3077" max="3077" width="16.125" style="2" customWidth="1"/>
    <col min="3078" max="3078" width="9.75" style="2" bestFit="1" customWidth="1"/>
    <col min="3079" max="3079" width="14.125" style="2" customWidth="1"/>
    <col min="3080" max="3081" width="9.875" style="2" customWidth="1"/>
    <col min="3082" max="3082" width="12" style="2" customWidth="1"/>
    <col min="3083" max="3083" width="10.625" style="2" customWidth="1"/>
    <col min="3084" max="3084" width="9.875" style="2" customWidth="1"/>
    <col min="3085" max="3085" width="13.125" style="2" bestFit="1" customWidth="1"/>
    <col min="3086" max="3086" width="13.625" style="2" bestFit="1" customWidth="1"/>
    <col min="3087" max="3087" width="8.875" style="2" customWidth="1"/>
    <col min="3088" max="3329" width="8.875" style="2"/>
    <col min="3330" max="3330" width="3.5" style="2" customWidth="1"/>
    <col min="3331" max="3331" width="3.25" style="2" customWidth="1"/>
    <col min="3332" max="3332" width="7.25" style="2" customWidth="1"/>
    <col min="3333" max="3333" width="16.125" style="2" customWidth="1"/>
    <col min="3334" max="3334" width="9.75" style="2" bestFit="1" customWidth="1"/>
    <col min="3335" max="3335" width="14.125" style="2" customWidth="1"/>
    <col min="3336" max="3337" width="9.875" style="2" customWidth="1"/>
    <col min="3338" max="3338" width="12" style="2" customWidth="1"/>
    <col min="3339" max="3339" width="10.625" style="2" customWidth="1"/>
    <col min="3340" max="3340" width="9.875" style="2" customWidth="1"/>
    <col min="3341" max="3341" width="13.125" style="2" bestFit="1" customWidth="1"/>
    <col min="3342" max="3342" width="13.625" style="2" bestFit="1" customWidth="1"/>
    <col min="3343" max="3343" width="8.875" style="2" customWidth="1"/>
    <col min="3344" max="3585" width="8.875" style="2"/>
    <col min="3586" max="3586" width="3.5" style="2" customWidth="1"/>
    <col min="3587" max="3587" width="3.25" style="2" customWidth="1"/>
    <col min="3588" max="3588" width="7.25" style="2" customWidth="1"/>
    <col min="3589" max="3589" width="16.125" style="2" customWidth="1"/>
    <col min="3590" max="3590" width="9.75" style="2" bestFit="1" customWidth="1"/>
    <col min="3591" max="3591" width="14.125" style="2" customWidth="1"/>
    <col min="3592" max="3593" width="9.875" style="2" customWidth="1"/>
    <col min="3594" max="3594" width="12" style="2" customWidth="1"/>
    <col min="3595" max="3595" width="10.625" style="2" customWidth="1"/>
    <col min="3596" max="3596" width="9.875" style="2" customWidth="1"/>
    <col min="3597" max="3597" width="13.125" style="2" bestFit="1" customWidth="1"/>
    <col min="3598" max="3598" width="13.625" style="2" bestFit="1" customWidth="1"/>
    <col min="3599" max="3599" width="8.875" style="2" customWidth="1"/>
    <col min="3600" max="3841" width="8.875" style="2"/>
    <col min="3842" max="3842" width="3.5" style="2" customWidth="1"/>
    <col min="3843" max="3843" width="3.25" style="2" customWidth="1"/>
    <col min="3844" max="3844" width="7.25" style="2" customWidth="1"/>
    <col min="3845" max="3845" width="16.125" style="2" customWidth="1"/>
    <col min="3846" max="3846" width="9.75" style="2" bestFit="1" customWidth="1"/>
    <col min="3847" max="3847" width="14.125" style="2" customWidth="1"/>
    <col min="3848" max="3849" width="9.875" style="2" customWidth="1"/>
    <col min="3850" max="3850" width="12" style="2" customWidth="1"/>
    <col min="3851" max="3851" width="10.625" style="2" customWidth="1"/>
    <col min="3852" max="3852" width="9.875" style="2" customWidth="1"/>
    <col min="3853" max="3853" width="13.125" style="2" bestFit="1" customWidth="1"/>
    <col min="3854" max="3854" width="13.625" style="2" bestFit="1" customWidth="1"/>
    <col min="3855" max="3855" width="8.875" style="2" customWidth="1"/>
    <col min="3856" max="4097" width="8.875" style="2"/>
    <col min="4098" max="4098" width="3.5" style="2" customWidth="1"/>
    <col min="4099" max="4099" width="3.25" style="2" customWidth="1"/>
    <col min="4100" max="4100" width="7.25" style="2" customWidth="1"/>
    <col min="4101" max="4101" width="16.125" style="2" customWidth="1"/>
    <col min="4102" max="4102" width="9.75" style="2" bestFit="1" customWidth="1"/>
    <col min="4103" max="4103" width="14.125" style="2" customWidth="1"/>
    <col min="4104" max="4105" width="9.875" style="2" customWidth="1"/>
    <col min="4106" max="4106" width="12" style="2" customWidth="1"/>
    <col min="4107" max="4107" width="10.625" style="2" customWidth="1"/>
    <col min="4108" max="4108" width="9.875" style="2" customWidth="1"/>
    <col min="4109" max="4109" width="13.125" style="2" bestFit="1" customWidth="1"/>
    <col min="4110" max="4110" width="13.625" style="2" bestFit="1" customWidth="1"/>
    <col min="4111" max="4111" width="8.875" style="2" customWidth="1"/>
    <col min="4112" max="4353" width="8.875" style="2"/>
    <col min="4354" max="4354" width="3.5" style="2" customWidth="1"/>
    <col min="4355" max="4355" width="3.25" style="2" customWidth="1"/>
    <col min="4356" max="4356" width="7.25" style="2" customWidth="1"/>
    <col min="4357" max="4357" width="16.125" style="2" customWidth="1"/>
    <col min="4358" max="4358" width="9.75" style="2" bestFit="1" customWidth="1"/>
    <col min="4359" max="4359" width="14.125" style="2" customWidth="1"/>
    <col min="4360" max="4361" width="9.875" style="2" customWidth="1"/>
    <col min="4362" max="4362" width="12" style="2" customWidth="1"/>
    <col min="4363" max="4363" width="10.625" style="2" customWidth="1"/>
    <col min="4364" max="4364" width="9.875" style="2" customWidth="1"/>
    <col min="4365" max="4365" width="13.125" style="2" bestFit="1" customWidth="1"/>
    <col min="4366" max="4366" width="13.625" style="2" bestFit="1" customWidth="1"/>
    <col min="4367" max="4367" width="8.875" style="2" customWidth="1"/>
    <col min="4368" max="4609" width="8.875" style="2"/>
    <col min="4610" max="4610" width="3.5" style="2" customWidth="1"/>
    <col min="4611" max="4611" width="3.25" style="2" customWidth="1"/>
    <col min="4612" max="4612" width="7.25" style="2" customWidth="1"/>
    <col min="4613" max="4613" width="16.125" style="2" customWidth="1"/>
    <col min="4614" max="4614" width="9.75" style="2" bestFit="1" customWidth="1"/>
    <col min="4615" max="4615" width="14.125" style="2" customWidth="1"/>
    <col min="4616" max="4617" width="9.875" style="2" customWidth="1"/>
    <col min="4618" max="4618" width="12" style="2" customWidth="1"/>
    <col min="4619" max="4619" width="10.625" style="2" customWidth="1"/>
    <col min="4620" max="4620" width="9.875" style="2" customWidth="1"/>
    <col min="4621" max="4621" width="13.125" style="2" bestFit="1" customWidth="1"/>
    <col min="4622" max="4622" width="13.625" style="2" bestFit="1" customWidth="1"/>
    <col min="4623" max="4623" width="8.875" style="2" customWidth="1"/>
    <col min="4624" max="4865" width="8.875" style="2"/>
    <col min="4866" max="4866" width="3.5" style="2" customWidth="1"/>
    <col min="4867" max="4867" width="3.25" style="2" customWidth="1"/>
    <col min="4868" max="4868" width="7.25" style="2" customWidth="1"/>
    <col min="4869" max="4869" width="16.125" style="2" customWidth="1"/>
    <col min="4870" max="4870" width="9.75" style="2" bestFit="1" customWidth="1"/>
    <col min="4871" max="4871" width="14.125" style="2" customWidth="1"/>
    <col min="4872" max="4873" width="9.875" style="2" customWidth="1"/>
    <col min="4874" max="4874" width="12" style="2" customWidth="1"/>
    <col min="4875" max="4875" width="10.625" style="2" customWidth="1"/>
    <col min="4876" max="4876" width="9.875" style="2" customWidth="1"/>
    <col min="4877" max="4877" width="13.125" style="2" bestFit="1" customWidth="1"/>
    <col min="4878" max="4878" width="13.625" style="2" bestFit="1" customWidth="1"/>
    <col min="4879" max="4879" width="8.875" style="2" customWidth="1"/>
    <col min="4880" max="5121" width="8.875" style="2"/>
    <col min="5122" max="5122" width="3.5" style="2" customWidth="1"/>
    <col min="5123" max="5123" width="3.25" style="2" customWidth="1"/>
    <col min="5124" max="5124" width="7.25" style="2" customWidth="1"/>
    <col min="5125" max="5125" width="16.125" style="2" customWidth="1"/>
    <col min="5126" max="5126" width="9.75" style="2" bestFit="1" customWidth="1"/>
    <col min="5127" max="5127" width="14.125" style="2" customWidth="1"/>
    <col min="5128" max="5129" width="9.875" style="2" customWidth="1"/>
    <col min="5130" max="5130" width="12" style="2" customWidth="1"/>
    <col min="5131" max="5131" width="10.625" style="2" customWidth="1"/>
    <col min="5132" max="5132" width="9.875" style="2" customWidth="1"/>
    <col min="5133" max="5133" width="13.125" style="2" bestFit="1" customWidth="1"/>
    <col min="5134" max="5134" width="13.625" style="2" bestFit="1" customWidth="1"/>
    <col min="5135" max="5135" width="8.875" style="2" customWidth="1"/>
    <col min="5136" max="5377" width="8.875" style="2"/>
    <col min="5378" max="5378" width="3.5" style="2" customWidth="1"/>
    <col min="5379" max="5379" width="3.25" style="2" customWidth="1"/>
    <col min="5380" max="5380" width="7.25" style="2" customWidth="1"/>
    <col min="5381" max="5381" width="16.125" style="2" customWidth="1"/>
    <col min="5382" max="5382" width="9.75" style="2" bestFit="1" customWidth="1"/>
    <col min="5383" max="5383" width="14.125" style="2" customWidth="1"/>
    <col min="5384" max="5385" width="9.875" style="2" customWidth="1"/>
    <col min="5386" max="5386" width="12" style="2" customWidth="1"/>
    <col min="5387" max="5387" width="10.625" style="2" customWidth="1"/>
    <col min="5388" max="5388" width="9.875" style="2" customWidth="1"/>
    <col min="5389" max="5389" width="13.125" style="2" bestFit="1" customWidth="1"/>
    <col min="5390" max="5390" width="13.625" style="2" bestFit="1" customWidth="1"/>
    <col min="5391" max="5391" width="8.875" style="2" customWidth="1"/>
    <col min="5392" max="5633" width="8.875" style="2"/>
    <col min="5634" max="5634" width="3.5" style="2" customWidth="1"/>
    <col min="5635" max="5635" width="3.25" style="2" customWidth="1"/>
    <col min="5636" max="5636" width="7.25" style="2" customWidth="1"/>
    <col min="5637" max="5637" width="16.125" style="2" customWidth="1"/>
    <col min="5638" max="5638" width="9.75" style="2" bestFit="1" customWidth="1"/>
    <col min="5639" max="5639" width="14.125" style="2" customWidth="1"/>
    <col min="5640" max="5641" width="9.875" style="2" customWidth="1"/>
    <col min="5642" max="5642" width="12" style="2" customWidth="1"/>
    <col min="5643" max="5643" width="10.625" style="2" customWidth="1"/>
    <col min="5644" max="5644" width="9.875" style="2" customWidth="1"/>
    <col min="5645" max="5645" width="13.125" style="2" bestFit="1" customWidth="1"/>
    <col min="5646" max="5646" width="13.625" style="2" bestFit="1" customWidth="1"/>
    <col min="5647" max="5647" width="8.875" style="2" customWidth="1"/>
    <col min="5648" max="5889" width="8.875" style="2"/>
    <col min="5890" max="5890" width="3.5" style="2" customWidth="1"/>
    <col min="5891" max="5891" width="3.25" style="2" customWidth="1"/>
    <col min="5892" max="5892" width="7.25" style="2" customWidth="1"/>
    <col min="5893" max="5893" width="16.125" style="2" customWidth="1"/>
    <col min="5894" max="5894" width="9.75" style="2" bestFit="1" customWidth="1"/>
    <col min="5895" max="5895" width="14.125" style="2" customWidth="1"/>
    <col min="5896" max="5897" width="9.875" style="2" customWidth="1"/>
    <col min="5898" max="5898" width="12" style="2" customWidth="1"/>
    <col min="5899" max="5899" width="10.625" style="2" customWidth="1"/>
    <col min="5900" max="5900" width="9.875" style="2" customWidth="1"/>
    <col min="5901" max="5901" width="13.125" style="2" bestFit="1" customWidth="1"/>
    <col min="5902" max="5902" width="13.625" style="2" bestFit="1" customWidth="1"/>
    <col min="5903" max="5903" width="8.875" style="2" customWidth="1"/>
    <col min="5904" max="6145" width="8.875" style="2"/>
    <col min="6146" max="6146" width="3.5" style="2" customWidth="1"/>
    <col min="6147" max="6147" width="3.25" style="2" customWidth="1"/>
    <col min="6148" max="6148" width="7.25" style="2" customWidth="1"/>
    <col min="6149" max="6149" width="16.125" style="2" customWidth="1"/>
    <col min="6150" max="6150" width="9.75" style="2" bestFit="1" customWidth="1"/>
    <col min="6151" max="6151" width="14.125" style="2" customWidth="1"/>
    <col min="6152" max="6153" width="9.875" style="2" customWidth="1"/>
    <col min="6154" max="6154" width="12" style="2" customWidth="1"/>
    <col min="6155" max="6155" width="10.625" style="2" customWidth="1"/>
    <col min="6156" max="6156" width="9.875" style="2" customWidth="1"/>
    <col min="6157" max="6157" width="13.125" style="2" bestFit="1" customWidth="1"/>
    <col min="6158" max="6158" width="13.625" style="2" bestFit="1" customWidth="1"/>
    <col min="6159" max="6159" width="8.875" style="2" customWidth="1"/>
    <col min="6160" max="6401" width="8.875" style="2"/>
    <col min="6402" max="6402" width="3.5" style="2" customWidth="1"/>
    <col min="6403" max="6403" width="3.25" style="2" customWidth="1"/>
    <col min="6404" max="6404" width="7.25" style="2" customWidth="1"/>
    <col min="6405" max="6405" width="16.125" style="2" customWidth="1"/>
    <col min="6406" max="6406" width="9.75" style="2" bestFit="1" customWidth="1"/>
    <col min="6407" max="6407" width="14.125" style="2" customWidth="1"/>
    <col min="6408" max="6409" width="9.875" style="2" customWidth="1"/>
    <col min="6410" max="6410" width="12" style="2" customWidth="1"/>
    <col min="6411" max="6411" width="10.625" style="2" customWidth="1"/>
    <col min="6412" max="6412" width="9.875" style="2" customWidth="1"/>
    <col min="6413" max="6413" width="13.125" style="2" bestFit="1" customWidth="1"/>
    <col min="6414" max="6414" width="13.625" style="2" bestFit="1" customWidth="1"/>
    <col min="6415" max="6415" width="8.875" style="2" customWidth="1"/>
    <col min="6416" max="6657" width="8.875" style="2"/>
    <col min="6658" max="6658" width="3.5" style="2" customWidth="1"/>
    <col min="6659" max="6659" width="3.25" style="2" customWidth="1"/>
    <col min="6660" max="6660" width="7.25" style="2" customWidth="1"/>
    <col min="6661" max="6661" width="16.125" style="2" customWidth="1"/>
    <col min="6662" max="6662" width="9.75" style="2" bestFit="1" customWidth="1"/>
    <col min="6663" max="6663" width="14.125" style="2" customWidth="1"/>
    <col min="6664" max="6665" width="9.875" style="2" customWidth="1"/>
    <col min="6666" max="6666" width="12" style="2" customWidth="1"/>
    <col min="6667" max="6667" width="10.625" style="2" customWidth="1"/>
    <col min="6668" max="6668" width="9.875" style="2" customWidth="1"/>
    <col min="6669" max="6669" width="13.125" style="2" bestFit="1" customWidth="1"/>
    <col min="6670" max="6670" width="13.625" style="2" bestFit="1" customWidth="1"/>
    <col min="6671" max="6671" width="8.875" style="2" customWidth="1"/>
    <col min="6672" max="6913" width="8.875" style="2"/>
    <col min="6914" max="6914" width="3.5" style="2" customWidth="1"/>
    <col min="6915" max="6915" width="3.25" style="2" customWidth="1"/>
    <col min="6916" max="6916" width="7.25" style="2" customWidth="1"/>
    <col min="6917" max="6917" width="16.125" style="2" customWidth="1"/>
    <col min="6918" max="6918" width="9.75" style="2" bestFit="1" customWidth="1"/>
    <col min="6919" max="6919" width="14.125" style="2" customWidth="1"/>
    <col min="6920" max="6921" width="9.875" style="2" customWidth="1"/>
    <col min="6922" max="6922" width="12" style="2" customWidth="1"/>
    <col min="6923" max="6923" width="10.625" style="2" customWidth="1"/>
    <col min="6924" max="6924" width="9.875" style="2" customWidth="1"/>
    <col min="6925" max="6925" width="13.125" style="2" bestFit="1" customWidth="1"/>
    <col min="6926" max="6926" width="13.625" style="2" bestFit="1" customWidth="1"/>
    <col min="6927" max="6927" width="8.875" style="2" customWidth="1"/>
    <col min="6928" max="7169" width="8.875" style="2"/>
    <col min="7170" max="7170" width="3.5" style="2" customWidth="1"/>
    <col min="7171" max="7171" width="3.25" style="2" customWidth="1"/>
    <col min="7172" max="7172" width="7.25" style="2" customWidth="1"/>
    <col min="7173" max="7173" width="16.125" style="2" customWidth="1"/>
    <col min="7174" max="7174" width="9.75" style="2" bestFit="1" customWidth="1"/>
    <col min="7175" max="7175" width="14.125" style="2" customWidth="1"/>
    <col min="7176" max="7177" width="9.875" style="2" customWidth="1"/>
    <col min="7178" max="7178" width="12" style="2" customWidth="1"/>
    <col min="7179" max="7179" width="10.625" style="2" customWidth="1"/>
    <col min="7180" max="7180" width="9.875" style="2" customWidth="1"/>
    <col min="7181" max="7181" width="13.125" style="2" bestFit="1" customWidth="1"/>
    <col min="7182" max="7182" width="13.625" style="2" bestFit="1" customWidth="1"/>
    <col min="7183" max="7183" width="8.875" style="2" customWidth="1"/>
    <col min="7184" max="7425" width="8.875" style="2"/>
    <col min="7426" max="7426" width="3.5" style="2" customWidth="1"/>
    <col min="7427" max="7427" width="3.25" style="2" customWidth="1"/>
    <col min="7428" max="7428" width="7.25" style="2" customWidth="1"/>
    <col min="7429" max="7429" width="16.125" style="2" customWidth="1"/>
    <col min="7430" max="7430" width="9.75" style="2" bestFit="1" customWidth="1"/>
    <col min="7431" max="7431" width="14.125" style="2" customWidth="1"/>
    <col min="7432" max="7433" width="9.875" style="2" customWidth="1"/>
    <col min="7434" max="7434" width="12" style="2" customWidth="1"/>
    <col min="7435" max="7435" width="10.625" style="2" customWidth="1"/>
    <col min="7436" max="7436" width="9.875" style="2" customWidth="1"/>
    <col min="7437" max="7437" width="13.125" style="2" bestFit="1" customWidth="1"/>
    <col min="7438" max="7438" width="13.625" style="2" bestFit="1" customWidth="1"/>
    <col min="7439" max="7439" width="8.875" style="2" customWidth="1"/>
    <col min="7440" max="7681" width="8.875" style="2"/>
    <col min="7682" max="7682" width="3.5" style="2" customWidth="1"/>
    <col min="7683" max="7683" width="3.25" style="2" customWidth="1"/>
    <col min="7684" max="7684" width="7.25" style="2" customWidth="1"/>
    <col min="7685" max="7685" width="16.125" style="2" customWidth="1"/>
    <col min="7686" max="7686" width="9.75" style="2" bestFit="1" customWidth="1"/>
    <col min="7687" max="7687" width="14.125" style="2" customWidth="1"/>
    <col min="7688" max="7689" width="9.875" style="2" customWidth="1"/>
    <col min="7690" max="7690" width="12" style="2" customWidth="1"/>
    <col min="7691" max="7691" width="10.625" style="2" customWidth="1"/>
    <col min="7692" max="7692" width="9.875" style="2" customWidth="1"/>
    <col min="7693" max="7693" width="13.125" style="2" bestFit="1" customWidth="1"/>
    <col min="7694" max="7694" width="13.625" style="2" bestFit="1" customWidth="1"/>
    <col min="7695" max="7695" width="8.875" style="2" customWidth="1"/>
    <col min="7696" max="7937" width="8.875" style="2"/>
    <col min="7938" max="7938" width="3.5" style="2" customWidth="1"/>
    <col min="7939" max="7939" width="3.25" style="2" customWidth="1"/>
    <col min="7940" max="7940" width="7.25" style="2" customWidth="1"/>
    <col min="7941" max="7941" width="16.125" style="2" customWidth="1"/>
    <col min="7942" max="7942" width="9.75" style="2" bestFit="1" customWidth="1"/>
    <col min="7943" max="7943" width="14.125" style="2" customWidth="1"/>
    <col min="7944" max="7945" width="9.875" style="2" customWidth="1"/>
    <col min="7946" max="7946" width="12" style="2" customWidth="1"/>
    <col min="7947" max="7947" width="10.625" style="2" customWidth="1"/>
    <col min="7948" max="7948" width="9.875" style="2" customWidth="1"/>
    <col min="7949" max="7949" width="13.125" style="2" bestFit="1" customWidth="1"/>
    <col min="7950" max="7950" width="13.625" style="2" bestFit="1" customWidth="1"/>
    <col min="7951" max="7951" width="8.875" style="2" customWidth="1"/>
    <col min="7952" max="8193" width="8.875" style="2"/>
    <col min="8194" max="8194" width="3.5" style="2" customWidth="1"/>
    <col min="8195" max="8195" width="3.25" style="2" customWidth="1"/>
    <col min="8196" max="8196" width="7.25" style="2" customWidth="1"/>
    <col min="8197" max="8197" width="16.125" style="2" customWidth="1"/>
    <col min="8198" max="8198" width="9.75" style="2" bestFit="1" customWidth="1"/>
    <col min="8199" max="8199" width="14.125" style="2" customWidth="1"/>
    <col min="8200" max="8201" width="9.875" style="2" customWidth="1"/>
    <col min="8202" max="8202" width="12" style="2" customWidth="1"/>
    <col min="8203" max="8203" width="10.625" style="2" customWidth="1"/>
    <col min="8204" max="8204" width="9.875" style="2" customWidth="1"/>
    <col min="8205" max="8205" width="13.125" style="2" bestFit="1" customWidth="1"/>
    <col min="8206" max="8206" width="13.625" style="2" bestFit="1" customWidth="1"/>
    <col min="8207" max="8207" width="8.875" style="2" customWidth="1"/>
    <col min="8208" max="8449" width="8.875" style="2"/>
    <col min="8450" max="8450" width="3.5" style="2" customWidth="1"/>
    <col min="8451" max="8451" width="3.25" style="2" customWidth="1"/>
    <col min="8452" max="8452" width="7.25" style="2" customWidth="1"/>
    <col min="8453" max="8453" width="16.125" style="2" customWidth="1"/>
    <col min="8454" max="8454" width="9.75" style="2" bestFit="1" customWidth="1"/>
    <col min="8455" max="8455" width="14.125" style="2" customWidth="1"/>
    <col min="8456" max="8457" width="9.875" style="2" customWidth="1"/>
    <col min="8458" max="8458" width="12" style="2" customWidth="1"/>
    <col min="8459" max="8459" width="10.625" style="2" customWidth="1"/>
    <col min="8460" max="8460" width="9.875" style="2" customWidth="1"/>
    <col min="8461" max="8461" width="13.125" style="2" bestFit="1" customWidth="1"/>
    <col min="8462" max="8462" width="13.625" style="2" bestFit="1" customWidth="1"/>
    <col min="8463" max="8463" width="8.875" style="2" customWidth="1"/>
    <col min="8464" max="8705" width="8.875" style="2"/>
    <col min="8706" max="8706" width="3.5" style="2" customWidth="1"/>
    <col min="8707" max="8707" width="3.25" style="2" customWidth="1"/>
    <col min="8708" max="8708" width="7.25" style="2" customWidth="1"/>
    <col min="8709" max="8709" width="16.125" style="2" customWidth="1"/>
    <col min="8710" max="8710" width="9.75" style="2" bestFit="1" customWidth="1"/>
    <col min="8711" max="8711" width="14.125" style="2" customWidth="1"/>
    <col min="8712" max="8713" width="9.875" style="2" customWidth="1"/>
    <col min="8714" max="8714" width="12" style="2" customWidth="1"/>
    <col min="8715" max="8715" width="10.625" style="2" customWidth="1"/>
    <col min="8716" max="8716" width="9.875" style="2" customWidth="1"/>
    <col min="8717" max="8717" width="13.125" style="2" bestFit="1" customWidth="1"/>
    <col min="8718" max="8718" width="13.625" style="2" bestFit="1" customWidth="1"/>
    <col min="8719" max="8719" width="8.875" style="2" customWidth="1"/>
    <col min="8720" max="8961" width="8.875" style="2"/>
    <col min="8962" max="8962" width="3.5" style="2" customWidth="1"/>
    <col min="8963" max="8963" width="3.25" style="2" customWidth="1"/>
    <col min="8964" max="8964" width="7.25" style="2" customWidth="1"/>
    <col min="8965" max="8965" width="16.125" style="2" customWidth="1"/>
    <col min="8966" max="8966" width="9.75" style="2" bestFit="1" customWidth="1"/>
    <col min="8967" max="8967" width="14.125" style="2" customWidth="1"/>
    <col min="8968" max="8969" width="9.875" style="2" customWidth="1"/>
    <col min="8970" max="8970" width="12" style="2" customWidth="1"/>
    <col min="8971" max="8971" width="10.625" style="2" customWidth="1"/>
    <col min="8972" max="8972" width="9.875" style="2" customWidth="1"/>
    <col min="8973" max="8973" width="13.125" style="2" bestFit="1" customWidth="1"/>
    <col min="8974" max="8974" width="13.625" style="2" bestFit="1" customWidth="1"/>
    <col min="8975" max="8975" width="8.875" style="2" customWidth="1"/>
    <col min="8976" max="9217" width="8.875" style="2"/>
    <col min="9218" max="9218" width="3.5" style="2" customWidth="1"/>
    <col min="9219" max="9219" width="3.25" style="2" customWidth="1"/>
    <col min="9220" max="9220" width="7.25" style="2" customWidth="1"/>
    <col min="9221" max="9221" width="16.125" style="2" customWidth="1"/>
    <col min="9222" max="9222" width="9.75" style="2" bestFit="1" customWidth="1"/>
    <col min="9223" max="9223" width="14.125" style="2" customWidth="1"/>
    <col min="9224" max="9225" width="9.875" style="2" customWidth="1"/>
    <col min="9226" max="9226" width="12" style="2" customWidth="1"/>
    <col min="9227" max="9227" width="10.625" style="2" customWidth="1"/>
    <col min="9228" max="9228" width="9.875" style="2" customWidth="1"/>
    <col min="9229" max="9229" width="13.125" style="2" bestFit="1" customWidth="1"/>
    <col min="9230" max="9230" width="13.625" style="2" bestFit="1" customWidth="1"/>
    <col min="9231" max="9231" width="8.875" style="2" customWidth="1"/>
    <col min="9232" max="9473" width="8.875" style="2"/>
    <col min="9474" max="9474" width="3.5" style="2" customWidth="1"/>
    <col min="9475" max="9475" width="3.25" style="2" customWidth="1"/>
    <col min="9476" max="9476" width="7.25" style="2" customWidth="1"/>
    <col min="9477" max="9477" width="16.125" style="2" customWidth="1"/>
    <col min="9478" max="9478" width="9.75" style="2" bestFit="1" customWidth="1"/>
    <col min="9479" max="9479" width="14.125" style="2" customWidth="1"/>
    <col min="9480" max="9481" width="9.875" style="2" customWidth="1"/>
    <col min="9482" max="9482" width="12" style="2" customWidth="1"/>
    <col min="9483" max="9483" width="10.625" style="2" customWidth="1"/>
    <col min="9484" max="9484" width="9.875" style="2" customWidth="1"/>
    <col min="9485" max="9485" width="13.125" style="2" bestFit="1" customWidth="1"/>
    <col min="9486" max="9486" width="13.625" style="2" bestFit="1" customWidth="1"/>
    <col min="9487" max="9487" width="8.875" style="2" customWidth="1"/>
    <col min="9488" max="9729" width="8.875" style="2"/>
    <col min="9730" max="9730" width="3.5" style="2" customWidth="1"/>
    <col min="9731" max="9731" width="3.25" style="2" customWidth="1"/>
    <col min="9732" max="9732" width="7.25" style="2" customWidth="1"/>
    <col min="9733" max="9733" width="16.125" style="2" customWidth="1"/>
    <col min="9734" max="9734" width="9.75" style="2" bestFit="1" customWidth="1"/>
    <col min="9735" max="9735" width="14.125" style="2" customWidth="1"/>
    <col min="9736" max="9737" width="9.875" style="2" customWidth="1"/>
    <col min="9738" max="9738" width="12" style="2" customWidth="1"/>
    <col min="9739" max="9739" width="10.625" style="2" customWidth="1"/>
    <col min="9740" max="9740" width="9.875" style="2" customWidth="1"/>
    <col min="9741" max="9741" width="13.125" style="2" bestFit="1" customWidth="1"/>
    <col min="9742" max="9742" width="13.625" style="2" bestFit="1" customWidth="1"/>
    <col min="9743" max="9743" width="8.875" style="2" customWidth="1"/>
    <col min="9744" max="9985" width="8.875" style="2"/>
    <col min="9986" max="9986" width="3.5" style="2" customWidth="1"/>
    <col min="9987" max="9987" width="3.25" style="2" customWidth="1"/>
    <col min="9988" max="9988" width="7.25" style="2" customWidth="1"/>
    <col min="9989" max="9989" width="16.125" style="2" customWidth="1"/>
    <col min="9990" max="9990" width="9.75" style="2" bestFit="1" customWidth="1"/>
    <col min="9991" max="9991" width="14.125" style="2" customWidth="1"/>
    <col min="9992" max="9993" width="9.875" style="2" customWidth="1"/>
    <col min="9994" max="9994" width="12" style="2" customWidth="1"/>
    <col min="9995" max="9995" width="10.625" style="2" customWidth="1"/>
    <col min="9996" max="9996" width="9.875" style="2" customWidth="1"/>
    <col min="9997" max="9997" width="13.125" style="2" bestFit="1" customWidth="1"/>
    <col min="9998" max="9998" width="13.625" style="2" bestFit="1" customWidth="1"/>
    <col min="9999" max="9999" width="8.875" style="2" customWidth="1"/>
    <col min="10000" max="10241" width="8.875" style="2"/>
    <col min="10242" max="10242" width="3.5" style="2" customWidth="1"/>
    <col min="10243" max="10243" width="3.25" style="2" customWidth="1"/>
    <col min="10244" max="10244" width="7.25" style="2" customWidth="1"/>
    <col min="10245" max="10245" width="16.125" style="2" customWidth="1"/>
    <col min="10246" max="10246" width="9.75" style="2" bestFit="1" customWidth="1"/>
    <col min="10247" max="10247" width="14.125" style="2" customWidth="1"/>
    <col min="10248" max="10249" width="9.875" style="2" customWidth="1"/>
    <col min="10250" max="10250" width="12" style="2" customWidth="1"/>
    <col min="10251" max="10251" width="10.625" style="2" customWidth="1"/>
    <col min="10252" max="10252" width="9.875" style="2" customWidth="1"/>
    <col min="10253" max="10253" width="13.125" style="2" bestFit="1" customWidth="1"/>
    <col min="10254" max="10254" width="13.625" style="2" bestFit="1" customWidth="1"/>
    <col min="10255" max="10255" width="8.875" style="2" customWidth="1"/>
    <col min="10256" max="10497" width="8.875" style="2"/>
    <col min="10498" max="10498" width="3.5" style="2" customWidth="1"/>
    <col min="10499" max="10499" width="3.25" style="2" customWidth="1"/>
    <col min="10500" max="10500" width="7.25" style="2" customWidth="1"/>
    <col min="10501" max="10501" width="16.125" style="2" customWidth="1"/>
    <col min="10502" max="10502" width="9.75" style="2" bestFit="1" customWidth="1"/>
    <col min="10503" max="10503" width="14.125" style="2" customWidth="1"/>
    <col min="10504" max="10505" width="9.875" style="2" customWidth="1"/>
    <col min="10506" max="10506" width="12" style="2" customWidth="1"/>
    <col min="10507" max="10507" width="10.625" style="2" customWidth="1"/>
    <col min="10508" max="10508" width="9.875" style="2" customWidth="1"/>
    <col min="10509" max="10509" width="13.125" style="2" bestFit="1" customWidth="1"/>
    <col min="10510" max="10510" width="13.625" style="2" bestFit="1" customWidth="1"/>
    <col min="10511" max="10511" width="8.875" style="2" customWidth="1"/>
    <col min="10512" max="10753" width="8.875" style="2"/>
    <col min="10754" max="10754" width="3.5" style="2" customWidth="1"/>
    <col min="10755" max="10755" width="3.25" style="2" customWidth="1"/>
    <col min="10756" max="10756" width="7.25" style="2" customWidth="1"/>
    <col min="10757" max="10757" width="16.125" style="2" customWidth="1"/>
    <col min="10758" max="10758" width="9.75" style="2" bestFit="1" customWidth="1"/>
    <col min="10759" max="10759" width="14.125" style="2" customWidth="1"/>
    <col min="10760" max="10761" width="9.875" style="2" customWidth="1"/>
    <col min="10762" max="10762" width="12" style="2" customWidth="1"/>
    <col min="10763" max="10763" width="10.625" style="2" customWidth="1"/>
    <col min="10764" max="10764" width="9.875" style="2" customWidth="1"/>
    <col min="10765" max="10765" width="13.125" style="2" bestFit="1" customWidth="1"/>
    <col min="10766" max="10766" width="13.625" style="2" bestFit="1" customWidth="1"/>
    <col min="10767" max="10767" width="8.875" style="2" customWidth="1"/>
    <col min="10768" max="11009" width="8.875" style="2"/>
    <col min="11010" max="11010" width="3.5" style="2" customWidth="1"/>
    <col min="11011" max="11011" width="3.25" style="2" customWidth="1"/>
    <col min="11012" max="11012" width="7.25" style="2" customWidth="1"/>
    <col min="11013" max="11013" width="16.125" style="2" customWidth="1"/>
    <col min="11014" max="11014" width="9.75" style="2" bestFit="1" customWidth="1"/>
    <col min="11015" max="11015" width="14.125" style="2" customWidth="1"/>
    <col min="11016" max="11017" width="9.875" style="2" customWidth="1"/>
    <col min="11018" max="11018" width="12" style="2" customWidth="1"/>
    <col min="11019" max="11019" width="10.625" style="2" customWidth="1"/>
    <col min="11020" max="11020" width="9.875" style="2" customWidth="1"/>
    <col min="11021" max="11021" width="13.125" style="2" bestFit="1" customWidth="1"/>
    <col min="11022" max="11022" width="13.625" style="2" bestFit="1" customWidth="1"/>
    <col min="11023" max="11023" width="8.875" style="2" customWidth="1"/>
    <col min="11024" max="11265" width="8.875" style="2"/>
    <col min="11266" max="11266" width="3.5" style="2" customWidth="1"/>
    <col min="11267" max="11267" width="3.25" style="2" customWidth="1"/>
    <col min="11268" max="11268" width="7.25" style="2" customWidth="1"/>
    <col min="11269" max="11269" width="16.125" style="2" customWidth="1"/>
    <col min="11270" max="11270" width="9.75" style="2" bestFit="1" customWidth="1"/>
    <col min="11271" max="11271" width="14.125" style="2" customWidth="1"/>
    <col min="11272" max="11273" width="9.875" style="2" customWidth="1"/>
    <col min="11274" max="11274" width="12" style="2" customWidth="1"/>
    <col min="11275" max="11275" width="10.625" style="2" customWidth="1"/>
    <col min="11276" max="11276" width="9.875" style="2" customWidth="1"/>
    <col min="11277" max="11277" width="13.125" style="2" bestFit="1" customWidth="1"/>
    <col min="11278" max="11278" width="13.625" style="2" bestFit="1" customWidth="1"/>
    <col min="11279" max="11279" width="8.875" style="2" customWidth="1"/>
    <col min="11280" max="11521" width="8.875" style="2"/>
    <col min="11522" max="11522" width="3.5" style="2" customWidth="1"/>
    <col min="11523" max="11523" width="3.25" style="2" customWidth="1"/>
    <col min="11524" max="11524" width="7.25" style="2" customWidth="1"/>
    <col min="11525" max="11525" width="16.125" style="2" customWidth="1"/>
    <col min="11526" max="11526" width="9.75" style="2" bestFit="1" customWidth="1"/>
    <col min="11527" max="11527" width="14.125" style="2" customWidth="1"/>
    <col min="11528" max="11529" width="9.875" style="2" customWidth="1"/>
    <col min="11530" max="11530" width="12" style="2" customWidth="1"/>
    <col min="11531" max="11531" width="10.625" style="2" customWidth="1"/>
    <col min="11532" max="11532" width="9.875" style="2" customWidth="1"/>
    <col min="11533" max="11533" width="13.125" style="2" bestFit="1" customWidth="1"/>
    <col min="11534" max="11534" width="13.625" style="2" bestFit="1" customWidth="1"/>
    <col min="11535" max="11535" width="8.875" style="2" customWidth="1"/>
    <col min="11536" max="11777" width="8.875" style="2"/>
    <col min="11778" max="11778" width="3.5" style="2" customWidth="1"/>
    <col min="11779" max="11779" width="3.25" style="2" customWidth="1"/>
    <col min="11780" max="11780" width="7.25" style="2" customWidth="1"/>
    <col min="11781" max="11781" width="16.125" style="2" customWidth="1"/>
    <col min="11782" max="11782" width="9.75" style="2" bestFit="1" customWidth="1"/>
    <col min="11783" max="11783" width="14.125" style="2" customWidth="1"/>
    <col min="11784" max="11785" width="9.875" style="2" customWidth="1"/>
    <col min="11786" max="11786" width="12" style="2" customWidth="1"/>
    <col min="11787" max="11787" width="10.625" style="2" customWidth="1"/>
    <col min="11788" max="11788" width="9.875" style="2" customWidth="1"/>
    <col min="11789" max="11789" width="13.125" style="2" bestFit="1" customWidth="1"/>
    <col min="11790" max="11790" width="13.625" style="2" bestFit="1" customWidth="1"/>
    <col min="11791" max="11791" width="8.875" style="2" customWidth="1"/>
    <col min="11792" max="12033" width="8.875" style="2"/>
    <col min="12034" max="12034" width="3.5" style="2" customWidth="1"/>
    <col min="12035" max="12035" width="3.25" style="2" customWidth="1"/>
    <col min="12036" max="12036" width="7.25" style="2" customWidth="1"/>
    <col min="12037" max="12037" width="16.125" style="2" customWidth="1"/>
    <col min="12038" max="12038" width="9.75" style="2" bestFit="1" customWidth="1"/>
    <col min="12039" max="12039" width="14.125" style="2" customWidth="1"/>
    <col min="12040" max="12041" width="9.875" style="2" customWidth="1"/>
    <col min="12042" max="12042" width="12" style="2" customWidth="1"/>
    <col min="12043" max="12043" width="10.625" style="2" customWidth="1"/>
    <col min="12044" max="12044" width="9.875" style="2" customWidth="1"/>
    <col min="12045" max="12045" width="13.125" style="2" bestFit="1" customWidth="1"/>
    <col min="12046" max="12046" width="13.625" style="2" bestFit="1" customWidth="1"/>
    <col min="12047" max="12047" width="8.875" style="2" customWidth="1"/>
    <col min="12048" max="12289" width="8.875" style="2"/>
    <col min="12290" max="12290" width="3.5" style="2" customWidth="1"/>
    <col min="12291" max="12291" width="3.25" style="2" customWidth="1"/>
    <col min="12292" max="12292" width="7.25" style="2" customWidth="1"/>
    <col min="12293" max="12293" width="16.125" style="2" customWidth="1"/>
    <col min="12294" max="12294" width="9.75" style="2" bestFit="1" customWidth="1"/>
    <col min="12295" max="12295" width="14.125" style="2" customWidth="1"/>
    <col min="12296" max="12297" width="9.875" style="2" customWidth="1"/>
    <col min="12298" max="12298" width="12" style="2" customWidth="1"/>
    <col min="12299" max="12299" width="10.625" style="2" customWidth="1"/>
    <col min="12300" max="12300" width="9.875" style="2" customWidth="1"/>
    <col min="12301" max="12301" width="13.125" style="2" bestFit="1" customWidth="1"/>
    <col min="12302" max="12302" width="13.625" style="2" bestFit="1" customWidth="1"/>
    <col min="12303" max="12303" width="8.875" style="2" customWidth="1"/>
    <col min="12304" max="12545" width="8.875" style="2"/>
    <col min="12546" max="12546" width="3.5" style="2" customWidth="1"/>
    <col min="12547" max="12547" width="3.25" style="2" customWidth="1"/>
    <col min="12548" max="12548" width="7.25" style="2" customWidth="1"/>
    <col min="12549" max="12549" width="16.125" style="2" customWidth="1"/>
    <col min="12550" max="12550" width="9.75" style="2" bestFit="1" customWidth="1"/>
    <col min="12551" max="12551" width="14.125" style="2" customWidth="1"/>
    <col min="12552" max="12553" width="9.875" style="2" customWidth="1"/>
    <col min="12554" max="12554" width="12" style="2" customWidth="1"/>
    <col min="12555" max="12555" width="10.625" style="2" customWidth="1"/>
    <col min="12556" max="12556" width="9.875" style="2" customWidth="1"/>
    <col min="12557" max="12557" width="13.125" style="2" bestFit="1" customWidth="1"/>
    <col min="12558" max="12558" width="13.625" style="2" bestFit="1" customWidth="1"/>
    <col min="12559" max="12559" width="8.875" style="2" customWidth="1"/>
    <col min="12560" max="12801" width="8.875" style="2"/>
    <col min="12802" max="12802" width="3.5" style="2" customWidth="1"/>
    <col min="12803" max="12803" width="3.25" style="2" customWidth="1"/>
    <col min="12804" max="12804" width="7.25" style="2" customWidth="1"/>
    <col min="12805" max="12805" width="16.125" style="2" customWidth="1"/>
    <col min="12806" max="12806" width="9.75" style="2" bestFit="1" customWidth="1"/>
    <col min="12807" max="12807" width="14.125" style="2" customWidth="1"/>
    <col min="12808" max="12809" width="9.875" style="2" customWidth="1"/>
    <col min="12810" max="12810" width="12" style="2" customWidth="1"/>
    <col min="12811" max="12811" width="10.625" style="2" customWidth="1"/>
    <col min="12812" max="12812" width="9.875" style="2" customWidth="1"/>
    <col min="12813" max="12813" width="13.125" style="2" bestFit="1" customWidth="1"/>
    <col min="12814" max="12814" width="13.625" style="2" bestFit="1" customWidth="1"/>
    <col min="12815" max="12815" width="8.875" style="2" customWidth="1"/>
    <col min="12816" max="13057" width="8.875" style="2"/>
    <col min="13058" max="13058" width="3.5" style="2" customWidth="1"/>
    <col min="13059" max="13059" width="3.25" style="2" customWidth="1"/>
    <col min="13060" max="13060" width="7.25" style="2" customWidth="1"/>
    <col min="13061" max="13061" width="16.125" style="2" customWidth="1"/>
    <col min="13062" max="13062" width="9.75" style="2" bestFit="1" customWidth="1"/>
    <col min="13063" max="13063" width="14.125" style="2" customWidth="1"/>
    <col min="13064" max="13065" width="9.875" style="2" customWidth="1"/>
    <col min="13066" max="13066" width="12" style="2" customWidth="1"/>
    <col min="13067" max="13067" width="10.625" style="2" customWidth="1"/>
    <col min="13068" max="13068" width="9.875" style="2" customWidth="1"/>
    <col min="13069" max="13069" width="13.125" style="2" bestFit="1" customWidth="1"/>
    <col min="13070" max="13070" width="13.625" style="2" bestFit="1" customWidth="1"/>
    <col min="13071" max="13071" width="8.875" style="2" customWidth="1"/>
    <col min="13072" max="13313" width="8.875" style="2"/>
    <col min="13314" max="13314" width="3.5" style="2" customWidth="1"/>
    <col min="13315" max="13315" width="3.25" style="2" customWidth="1"/>
    <col min="13316" max="13316" width="7.25" style="2" customWidth="1"/>
    <col min="13317" max="13317" width="16.125" style="2" customWidth="1"/>
    <col min="13318" max="13318" width="9.75" style="2" bestFit="1" customWidth="1"/>
    <col min="13319" max="13319" width="14.125" style="2" customWidth="1"/>
    <col min="13320" max="13321" width="9.875" style="2" customWidth="1"/>
    <col min="13322" max="13322" width="12" style="2" customWidth="1"/>
    <col min="13323" max="13323" width="10.625" style="2" customWidth="1"/>
    <col min="13324" max="13324" width="9.875" style="2" customWidth="1"/>
    <col min="13325" max="13325" width="13.125" style="2" bestFit="1" customWidth="1"/>
    <col min="13326" max="13326" width="13.625" style="2" bestFit="1" customWidth="1"/>
    <col min="13327" max="13327" width="8.875" style="2" customWidth="1"/>
    <col min="13328" max="13569" width="8.875" style="2"/>
    <col min="13570" max="13570" width="3.5" style="2" customWidth="1"/>
    <col min="13571" max="13571" width="3.25" style="2" customWidth="1"/>
    <col min="13572" max="13572" width="7.25" style="2" customWidth="1"/>
    <col min="13573" max="13573" width="16.125" style="2" customWidth="1"/>
    <col min="13574" max="13574" width="9.75" style="2" bestFit="1" customWidth="1"/>
    <col min="13575" max="13575" width="14.125" style="2" customWidth="1"/>
    <col min="13576" max="13577" width="9.875" style="2" customWidth="1"/>
    <col min="13578" max="13578" width="12" style="2" customWidth="1"/>
    <col min="13579" max="13579" width="10.625" style="2" customWidth="1"/>
    <col min="13580" max="13580" width="9.875" style="2" customWidth="1"/>
    <col min="13581" max="13581" width="13.125" style="2" bestFit="1" customWidth="1"/>
    <col min="13582" max="13582" width="13.625" style="2" bestFit="1" customWidth="1"/>
    <col min="13583" max="13583" width="8.875" style="2" customWidth="1"/>
    <col min="13584" max="13825" width="8.875" style="2"/>
    <col min="13826" max="13826" width="3.5" style="2" customWidth="1"/>
    <col min="13827" max="13827" width="3.25" style="2" customWidth="1"/>
    <col min="13828" max="13828" width="7.25" style="2" customWidth="1"/>
    <col min="13829" max="13829" width="16.125" style="2" customWidth="1"/>
    <col min="13830" max="13830" width="9.75" style="2" bestFit="1" customWidth="1"/>
    <col min="13831" max="13831" width="14.125" style="2" customWidth="1"/>
    <col min="13832" max="13833" width="9.875" style="2" customWidth="1"/>
    <col min="13834" max="13834" width="12" style="2" customWidth="1"/>
    <col min="13835" max="13835" width="10.625" style="2" customWidth="1"/>
    <col min="13836" max="13836" width="9.875" style="2" customWidth="1"/>
    <col min="13837" max="13837" width="13.125" style="2" bestFit="1" customWidth="1"/>
    <col min="13838" max="13838" width="13.625" style="2" bestFit="1" customWidth="1"/>
    <col min="13839" max="13839" width="8.875" style="2" customWidth="1"/>
    <col min="13840" max="14081" width="8.875" style="2"/>
    <col min="14082" max="14082" width="3.5" style="2" customWidth="1"/>
    <col min="14083" max="14083" width="3.25" style="2" customWidth="1"/>
    <col min="14084" max="14084" width="7.25" style="2" customWidth="1"/>
    <col min="14085" max="14085" width="16.125" style="2" customWidth="1"/>
    <col min="14086" max="14086" width="9.75" style="2" bestFit="1" customWidth="1"/>
    <col min="14087" max="14087" width="14.125" style="2" customWidth="1"/>
    <col min="14088" max="14089" width="9.875" style="2" customWidth="1"/>
    <col min="14090" max="14090" width="12" style="2" customWidth="1"/>
    <col min="14091" max="14091" width="10.625" style="2" customWidth="1"/>
    <col min="14092" max="14092" width="9.875" style="2" customWidth="1"/>
    <col min="14093" max="14093" width="13.125" style="2" bestFit="1" customWidth="1"/>
    <col min="14094" max="14094" width="13.625" style="2" bestFit="1" customWidth="1"/>
    <col min="14095" max="14095" width="8.875" style="2" customWidth="1"/>
    <col min="14096" max="14337" width="8.875" style="2"/>
    <col min="14338" max="14338" width="3.5" style="2" customWidth="1"/>
    <col min="14339" max="14339" width="3.25" style="2" customWidth="1"/>
    <col min="14340" max="14340" width="7.25" style="2" customWidth="1"/>
    <col min="14341" max="14341" width="16.125" style="2" customWidth="1"/>
    <col min="14342" max="14342" width="9.75" style="2" bestFit="1" customWidth="1"/>
    <col min="14343" max="14343" width="14.125" style="2" customWidth="1"/>
    <col min="14344" max="14345" width="9.875" style="2" customWidth="1"/>
    <col min="14346" max="14346" width="12" style="2" customWidth="1"/>
    <col min="14347" max="14347" width="10.625" style="2" customWidth="1"/>
    <col min="14348" max="14348" width="9.875" style="2" customWidth="1"/>
    <col min="14349" max="14349" width="13.125" style="2" bestFit="1" customWidth="1"/>
    <col min="14350" max="14350" width="13.625" style="2" bestFit="1" customWidth="1"/>
    <col min="14351" max="14351" width="8.875" style="2" customWidth="1"/>
    <col min="14352" max="14593" width="8.875" style="2"/>
    <col min="14594" max="14594" width="3.5" style="2" customWidth="1"/>
    <col min="14595" max="14595" width="3.25" style="2" customWidth="1"/>
    <col min="14596" max="14596" width="7.25" style="2" customWidth="1"/>
    <col min="14597" max="14597" width="16.125" style="2" customWidth="1"/>
    <col min="14598" max="14598" width="9.75" style="2" bestFit="1" customWidth="1"/>
    <col min="14599" max="14599" width="14.125" style="2" customWidth="1"/>
    <col min="14600" max="14601" width="9.875" style="2" customWidth="1"/>
    <col min="14602" max="14602" width="12" style="2" customWidth="1"/>
    <col min="14603" max="14603" width="10.625" style="2" customWidth="1"/>
    <col min="14604" max="14604" width="9.875" style="2" customWidth="1"/>
    <col min="14605" max="14605" width="13.125" style="2" bestFit="1" customWidth="1"/>
    <col min="14606" max="14606" width="13.625" style="2" bestFit="1" customWidth="1"/>
    <col min="14607" max="14607" width="8.875" style="2" customWidth="1"/>
    <col min="14608" max="14849" width="8.875" style="2"/>
    <col min="14850" max="14850" width="3.5" style="2" customWidth="1"/>
    <col min="14851" max="14851" width="3.25" style="2" customWidth="1"/>
    <col min="14852" max="14852" width="7.25" style="2" customWidth="1"/>
    <col min="14853" max="14853" width="16.125" style="2" customWidth="1"/>
    <col min="14854" max="14854" width="9.75" style="2" bestFit="1" customWidth="1"/>
    <col min="14855" max="14855" width="14.125" style="2" customWidth="1"/>
    <col min="14856" max="14857" width="9.875" style="2" customWidth="1"/>
    <col min="14858" max="14858" width="12" style="2" customWidth="1"/>
    <col min="14859" max="14859" width="10.625" style="2" customWidth="1"/>
    <col min="14860" max="14860" width="9.875" style="2" customWidth="1"/>
    <col min="14861" max="14861" width="13.125" style="2" bestFit="1" customWidth="1"/>
    <col min="14862" max="14862" width="13.625" style="2" bestFit="1" customWidth="1"/>
    <col min="14863" max="14863" width="8.875" style="2" customWidth="1"/>
    <col min="14864" max="15105" width="8.875" style="2"/>
    <col min="15106" max="15106" width="3.5" style="2" customWidth="1"/>
    <col min="15107" max="15107" width="3.25" style="2" customWidth="1"/>
    <col min="15108" max="15108" width="7.25" style="2" customWidth="1"/>
    <col min="15109" max="15109" width="16.125" style="2" customWidth="1"/>
    <col min="15110" max="15110" width="9.75" style="2" bestFit="1" customWidth="1"/>
    <col min="15111" max="15111" width="14.125" style="2" customWidth="1"/>
    <col min="15112" max="15113" width="9.875" style="2" customWidth="1"/>
    <col min="15114" max="15114" width="12" style="2" customWidth="1"/>
    <col min="15115" max="15115" width="10.625" style="2" customWidth="1"/>
    <col min="15116" max="15116" width="9.875" style="2" customWidth="1"/>
    <col min="15117" max="15117" width="13.125" style="2" bestFit="1" customWidth="1"/>
    <col min="15118" max="15118" width="13.625" style="2" bestFit="1" customWidth="1"/>
    <col min="15119" max="15119" width="8.875" style="2" customWidth="1"/>
    <col min="15120" max="15361" width="8.875" style="2"/>
    <col min="15362" max="15362" width="3.5" style="2" customWidth="1"/>
    <col min="15363" max="15363" width="3.25" style="2" customWidth="1"/>
    <col min="15364" max="15364" width="7.25" style="2" customWidth="1"/>
    <col min="15365" max="15365" width="16.125" style="2" customWidth="1"/>
    <col min="15366" max="15366" width="9.75" style="2" bestFit="1" customWidth="1"/>
    <col min="15367" max="15367" width="14.125" style="2" customWidth="1"/>
    <col min="15368" max="15369" width="9.875" style="2" customWidth="1"/>
    <col min="15370" max="15370" width="12" style="2" customWidth="1"/>
    <col min="15371" max="15371" width="10.625" style="2" customWidth="1"/>
    <col min="15372" max="15372" width="9.875" style="2" customWidth="1"/>
    <col min="15373" max="15373" width="13.125" style="2" bestFit="1" customWidth="1"/>
    <col min="15374" max="15374" width="13.625" style="2" bestFit="1" customWidth="1"/>
    <col min="15375" max="15375" width="8.875" style="2" customWidth="1"/>
    <col min="15376" max="15617" width="8.875" style="2"/>
    <col min="15618" max="15618" width="3.5" style="2" customWidth="1"/>
    <col min="15619" max="15619" width="3.25" style="2" customWidth="1"/>
    <col min="15620" max="15620" width="7.25" style="2" customWidth="1"/>
    <col min="15621" max="15621" width="16.125" style="2" customWidth="1"/>
    <col min="15622" max="15622" width="9.75" style="2" bestFit="1" customWidth="1"/>
    <col min="15623" max="15623" width="14.125" style="2" customWidth="1"/>
    <col min="15624" max="15625" width="9.875" style="2" customWidth="1"/>
    <col min="15626" max="15626" width="12" style="2" customWidth="1"/>
    <col min="15627" max="15627" width="10.625" style="2" customWidth="1"/>
    <col min="15628" max="15628" width="9.875" style="2" customWidth="1"/>
    <col min="15629" max="15629" width="13.125" style="2" bestFit="1" customWidth="1"/>
    <col min="15630" max="15630" width="13.625" style="2" bestFit="1" customWidth="1"/>
    <col min="15631" max="15631" width="8.875" style="2" customWidth="1"/>
    <col min="15632" max="15873" width="8.875" style="2"/>
    <col min="15874" max="15874" width="3.5" style="2" customWidth="1"/>
    <col min="15875" max="15875" width="3.25" style="2" customWidth="1"/>
    <col min="15876" max="15876" width="7.25" style="2" customWidth="1"/>
    <col min="15877" max="15877" width="16.125" style="2" customWidth="1"/>
    <col min="15878" max="15878" width="9.75" style="2" bestFit="1" customWidth="1"/>
    <col min="15879" max="15879" width="14.125" style="2" customWidth="1"/>
    <col min="15880" max="15881" width="9.875" style="2" customWidth="1"/>
    <col min="15882" max="15882" width="12" style="2" customWidth="1"/>
    <col min="15883" max="15883" width="10.625" style="2" customWidth="1"/>
    <col min="15884" max="15884" width="9.875" style="2" customWidth="1"/>
    <col min="15885" max="15885" width="13.125" style="2" bestFit="1" customWidth="1"/>
    <col min="15886" max="15886" width="13.625" style="2" bestFit="1" customWidth="1"/>
    <col min="15887" max="15887" width="8.875" style="2" customWidth="1"/>
    <col min="15888" max="16129" width="8.875" style="2"/>
    <col min="16130" max="16130" width="3.5" style="2" customWidth="1"/>
    <col min="16131" max="16131" width="3.25" style="2" customWidth="1"/>
    <col min="16132" max="16132" width="7.25" style="2" customWidth="1"/>
    <col min="16133" max="16133" width="16.125" style="2" customWidth="1"/>
    <col min="16134" max="16134" width="9.75" style="2" bestFit="1" customWidth="1"/>
    <col min="16135" max="16135" width="14.125" style="2" customWidth="1"/>
    <col min="16136" max="16137" width="9.875" style="2" customWidth="1"/>
    <col min="16138" max="16138" width="12" style="2" customWidth="1"/>
    <col min="16139" max="16139" width="10.625" style="2" customWidth="1"/>
    <col min="16140" max="16140" width="9.875" style="2" customWidth="1"/>
    <col min="16141" max="16141" width="13.125" style="2" bestFit="1" customWidth="1"/>
    <col min="16142" max="16142" width="13.625" style="2" bestFit="1" customWidth="1"/>
    <col min="16143" max="16143" width="8.875" style="2" customWidth="1"/>
    <col min="16144" max="16384" width="8.875" style="2"/>
  </cols>
  <sheetData>
    <row r="3" spans="2:16" ht="17.25">
      <c r="B3" s="74" t="s">
        <v>
66</v>
      </c>
    </row>
    <row r="4" spans="2:16" ht="14.25" thickBot="1">
      <c r="B4" s="76"/>
      <c r="C4" s="45"/>
      <c r="D4" s="45"/>
      <c r="E4" s="45"/>
      <c r="F4" s="45"/>
      <c r="G4" s="45"/>
      <c r="H4" s="45"/>
      <c r="I4" s="45"/>
      <c r="J4" s="77"/>
      <c r="K4" s="45"/>
      <c r="L4" s="45"/>
      <c r="M4" s="45"/>
      <c r="N4" s="46"/>
      <c r="O4" s="46" t="s">
        <v>
67</v>
      </c>
      <c r="P4" s="78"/>
    </row>
    <row r="5" spans="2:16" ht="27.75" customHeight="1">
      <c r="B5" s="79"/>
      <c r="C5" s="48"/>
      <c r="D5" s="48"/>
      <c r="E5" s="80" t="s">
        <v>
68</v>
      </c>
      <c r="F5" s="81"/>
      <c r="G5" s="51"/>
      <c r="H5" s="51"/>
      <c r="I5" s="51"/>
      <c r="J5" s="82"/>
      <c r="K5" s="51"/>
      <c r="L5" s="51"/>
      <c r="M5" s="131" t="s">
        <v>
154</v>
      </c>
      <c r="N5" s="48" t="s">
        <v>
153</v>
      </c>
      <c r="O5" s="83" t="s">
        <v>
0</v>
      </c>
      <c r="P5" s="45"/>
    </row>
    <row r="6" spans="2:16" ht="27.75" customHeight="1">
      <c r="B6" s="53" t="s">
        <v>
69</v>
      </c>
      <c r="C6" s="84"/>
      <c r="D6" s="84"/>
      <c r="E6" s="85"/>
      <c r="F6" s="86" t="s">
        <v>
134</v>
      </c>
      <c r="G6" s="137" t="s">
        <v>
70</v>
      </c>
      <c r="H6" s="87" t="s">
        <v>
71</v>
      </c>
      <c r="I6" s="87" t="s">
        <v>
72</v>
      </c>
      <c r="J6" s="88" t="s">
        <v>
73</v>
      </c>
      <c r="K6" s="87" t="s">
        <v>
74</v>
      </c>
      <c r="L6" s="137" t="s">
        <v>
75</v>
      </c>
      <c r="M6" s="118" t="s">
        <v>
131</v>
      </c>
      <c r="N6" s="58" t="s">
        <v>
155</v>
      </c>
      <c r="O6" s="89"/>
      <c r="P6" s="45"/>
    </row>
    <row r="7" spans="2:16" ht="27.75" customHeight="1">
      <c r="B7" s="90"/>
      <c r="C7" s="65" t="s">
        <v>
76</v>
      </c>
      <c r="D7" s="62"/>
      <c r="E7" s="91"/>
      <c r="F7" s="170">
        <v>
515045</v>
      </c>
      <c r="G7" s="171">
        <f>
SUM(G8:G12)</f>
        <v>
58812641</v>
      </c>
      <c r="H7" s="171">
        <v>
0</v>
      </c>
      <c r="I7" s="171">
        <v>
34130</v>
      </c>
      <c r="J7" s="171">
        <v>
198433</v>
      </c>
      <c r="K7" s="171">
        <v>
1023568</v>
      </c>
      <c r="L7" s="172">
        <v>
2651990</v>
      </c>
      <c r="M7" s="128">
        <f>
SUM(F7:L7)</f>
        <v>
63235807</v>
      </c>
      <c r="N7" s="162">
        <v>
73497449</v>
      </c>
      <c r="O7" s="117">
        <f>
IF(M7=0,"－　",(M7- N7)*100/N7)</f>
        <v>
-13.961902269560403</v>
      </c>
      <c r="P7" s="45"/>
    </row>
    <row r="8" spans="2:16" ht="27.75" customHeight="1">
      <c r="B8" s="90"/>
      <c r="C8" s="66"/>
      <c r="D8" s="64" t="s">
        <v>
77</v>
      </c>
      <c r="E8" s="92"/>
      <c r="F8" s="173">
        <v>
328809</v>
      </c>
      <c r="G8" s="174">
        <v>
39038803</v>
      </c>
      <c r="H8" s="174">
        <v>
0</v>
      </c>
      <c r="I8" s="174">
        <v>
32628</v>
      </c>
      <c r="J8" s="175">
        <v>
164399</v>
      </c>
      <c r="K8" s="162">
        <v>
643469</v>
      </c>
      <c r="L8" s="162">
        <v>
1518895</v>
      </c>
      <c r="M8" s="119">
        <f t="shared" ref="M8:M46" si="0">
SUM(F8:L8)</f>
        <v>
41727003</v>
      </c>
      <c r="N8" s="162">
        <v>
51298086</v>
      </c>
      <c r="O8" s="117">
        <f t="shared" ref="O8:O45" si="1">
IF(M8=0,"－　",(M8- N8)*100/N8)</f>
        <v>
-18.657777991950812</v>
      </c>
      <c r="P8" s="45"/>
    </row>
    <row r="9" spans="2:16" ht="27.75" customHeight="1">
      <c r="B9" s="90" t="s">
        <v>
78</v>
      </c>
      <c r="C9" s="65"/>
      <c r="D9" s="64" t="s">
        <v>
79</v>
      </c>
      <c r="E9" s="92"/>
      <c r="F9" s="173">
        <v>
0</v>
      </c>
      <c r="G9" s="174">
        <v>
82176</v>
      </c>
      <c r="H9" s="174">
        <v>
0</v>
      </c>
      <c r="I9" s="174">
        <v>
0</v>
      </c>
      <c r="J9" s="175">
        <v>
0</v>
      </c>
      <c r="K9" s="162">
        <v>
0</v>
      </c>
      <c r="L9" s="162">
        <v>
0</v>
      </c>
      <c r="M9" s="119">
        <f t="shared" si="0"/>
        <v>
82176</v>
      </c>
      <c r="N9" s="162">
        <v>
21109</v>
      </c>
      <c r="O9" s="117">
        <f t="shared" si="1"/>
        <v>
289.29366620872611</v>
      </c>
      <c r="P9" s="45"/>
    </row>
    <row r="10" spans="2:16" ht="27.75" customHeight="1">
      <c r="B10" s="90"/>
      <c r="C10" s="65"/>
      <c r="D10" s="64" t="s">
        <v>
80</v>
      </c>
      <c r="E10" s="92"/>
      <c r="F10" s="173">
        <v>
8918</v>
      </c>
      <c r="G10" s="174">
        <v>
15339</v>
      </c>
      <c r="H10" s="174">
        <v>
0</v>
      </c>
      <c r="I10" s="174">
        <v>
0</v>
      </c>
      <c r="J10" s="175">
        <v>
0</v>
      </c>
      <c r="K10" s="162">
        <v>
0</v>
      </c>
      <c r="L10" s="162">
        <v>
40595</v>
      </c>
      <c r="M10" s="119">
        <f t="shared" si="0"/>
        <v>
64852</v>
      </c>
      <c r="N10" s="162">
        <v>
34371</v>
      </c>
      <c r="O10" s="117">
        <f t="shared" si="1"/>
        <v>
88.682319397166211</v>
      </c>
      <c r="P10" s="45"/>
    </row>
    <row r="11" spans="2:16" ht="27.75" customHeight="1">
      <c r="B11" s="90" t="s">
        <v>
81</v>
      </c>
      <c r="C11" s="65"/>
      <c r="D11" s="64" t="s">
        <v>
82</v>
      </c>
      <c r="E11" s="92"/>
      <c r="F11" s="173">
        <v>
167539</v>
      </c>
      <c r="G11" s="174">
        <v>
19263887</v>
      </c>
      <c r="H11" s="174">
        <v>
0</v>
      </c>
      <c r="I11" s="174">
        <v>
50</v>
      </c>
      <c r="J11" s="175">
        <v>
27735</v>
      </c>
      <c r="K11" s="162">
        <v>
195556</v>
      </c>
      <c r="L11" s="162">
        <v>
949067</v>
      </c>
      <c r="M11" s="119">
        <f>
SUM(F11:L11)</f>
        <v>
20603834</v>
      </c>
      <c r="N11" s="162">
        <v>
21052826</v>
      </c>
      <c r="O11" s="117">
        <f t="shared" si="1"/>
        <v>
-2.1326923045865671</v>
      </c>
      <c r="P11" s="45"/>
    </row>
    <row r="12" spans="2:16" ht="27.75" customHeight="1">
      <c r="B12" s="90"/>
      <c r="C12" s="64"/>
      <c r="D12" s="64" t="s">
        <v>
83</v>
      </c>
      <c r="E12" s="92"/>
      <c r="F12" s="173">
        <f>
4323+5456</f>
        <v>
9779</v>
      </c>
      <c r="G12" s="174">
        <v>
412436</v>
      </c>
      <c r="H12" s="174">
        <v>
0</v>
      </c>
      <c r="I12" s="174">
        <v>
1452</v>
      </c>
      <c r="J12" s="175">
        <v>
6299</v>
      </c>
      <c r="K12" s="162">
        <v>
184543</v>
      </c>
      <c r="L12" s="162">
        <v>
143433</v>
      </c>
      <c r="M12" s="119">
        <f t="shared" si="0"/>
        <v>
757942</v>
      </c>
      <c r="N12" s="163">
        <v>
1091057</v>
      </c>
      <c r="O12" s="117">
        <f t="shared" si="1"/>
        <v>
-30.531402117396251</v>
      </c>
      <c r="P12" s="45"/>
    </row>
    <row r="13" spans="2:16" ht="27.75" customHeight="1">
      <c r="B13" s="90" t="s">
        <v>
84</v>
      </c>
      <c r="C13" s="65" t="s">
        <v>
85</v>
      </c>
      <c r="D13" s="62"/>
      <c r="E13" s="92"/>
      <c r="F13" s="170">
        <v>
471923</v>
      </c>
      <c r="G13" s="123">
        <f>
SUM(G14:G15,G17)</f>
        <v>
33554271</v>
      </c>
      <c r="H13" s="123">
        <v>
0</v>
      </c>
      <c r="I13" s="123">
        <v>
31938</v>
      </c>
      <c r="J13" s="123">
        <v>
62741</v>
      </c>
      <c r="K13" s="123">
        <v>
752021</v>
      </c>
      <c r="L13" s="123">
        <v>
2652689</v>
      </c>
      <c r="M13" s="128">
        <f t="shared" si="0"/>
        <v>
37525583</v>
      </c>
      <c r="N13" s="162">
        <v>
45098939</v>
      </c>
      <c r="O13" s="117">
        <f t="shared" si="1"/>
        <v>
-16.792758694389683</v>
      </c>
      <c r="P13" s="45"/>
    </row>
    <row r="14" spans="2:16" ht="27.75" customHeight="1">
      <c r="B14" s="90"/>
      <c r="C14" s="66"/>
      <c r="D14" s="64" t="s">
        <v>
86</v>
      </c>
      <c r="E14" s="92"/>
      <c r="F14" s="173">
        <v>
92184</v>
      </c>
      <c r="G14" s="174">
        <v>
2246796</v>
      </c>
      <c r="H14" s="174">
        <v>
0</v>
      </c>
      <c r="I14" s="174">
        <v>
0</v>
      </c>
      <c r="J14" s="175">
        <v>
28428</v>
      </c>
      <c r="K14" s="162">
        <v>
7035</v>
      </c>
      <c r="L14" s="162">
        <v>
13080</v>
      </c>
      <c r="M14" s="119">
        <f t="shared" si="0"/>
        <v>
2387523</v>
      </c>
      <c r="N14" s="162">
        <v>
2638847</v>
      </c>
      <c r="O14" s="117">
        <f t="shared" si="1"/>
        <v>
-9.5240080232010413</v>
      </c>
      <c r="P14" s="45"/>
    </row>
    <row r="15" spans="2:16" ht="27.75" customHeight="1">
      <c r="B15" s="90" t="s">
        <v>
78</v>
      </c>
      <c r="C15" s="65"/>
      <c r="D15" s="93" t="s">
        <v>
87</v>
      </c>
      <c r="E15" s="92"/>
      <c r="F15" s="173">
        <v>
20696</v>
      </c>
      <c r="G15" s="174">
        <v>
5053633</v>
      </c>
      <c r="H15" s="174">
        <v>
0</v>
      </c>
      <c r="I15" s="174">
        <v>
50</v>
      </c>
      <c r="J15" s="175">
        <v>
16764</v>
      </c>
      <c r="K15" s="162">
        <v>
5138</v>
      </c>
      <c r="L15" s="162">
        <v>
18308</v>
      </c>
      <c r="M15" s="119">
        <f t="shared" si="0"/>
        <v>
5114589</v>
      </c>
      <c r="N15" s="162">
        <v>
6388003</v>
      </c>
      <c r="O15" s="117">
        <f t="shared" si="1"/>
        <v>
-19.934461521073175</v>
      </c>
      <c r="P15" s="45"/>
    </row>
    <row r="16" spans="2:16" ht="27.75" customHeight="1">
      <c r="B16" s="90"/>
      <c r="C16" s="65"/>
      <c r="D16" s="64"/>
      <c r="E16" s="94" t="s">
        <v>
88</v>
      </c>
      <c r="F16" s="173">
        <v>
20696</v>
      </c>
      <c r="G16" s="174">
        <v>
5053633</v>
      </c>
      <c r="H16" s="174">
        <v>
0</v>
      </c>
      <c r="I16" s="174">
        <v>
50</v>
      </c>
      <c r="J16" s="175">
        <v>
16764</v>
      </c>
      <c r="K16" s="162">
        <v>
5138</v>
      </c>
      <c r="L16" s="162">
        <v>
18293</v>
      </c>
      <c r="M16" s="119">
        <f t="shared" si="0"/>
        <v>
5114574</v>
      </c>
      <c r="N16" s="162">
        <v>
6386917</v>
      </c>
      <c r="O16" s="117">
        <f t="shared" si="1"/>
        <v>
-19.921082425213918</v>
      </c>
      <c r="P16" s="45"/>
    </row>
    <row r="17" spans="2:23" ht="27.75" customHeight="1">
      <c r="B17" s="90" t="s">
        <v>
89</v>
      </c>
      <c r="C17" s="64"/>
      <c r="D17" s="64" t="s">
        <v>
83</v>
      </c>
      <c r="E17" s="92"/>
      <c r="F17" s="173">
        <f>
347971+11072</f>
        <v>
359043</v>
      </c>
      <c r="G17" s="174">
        <v>
26253842</v>
      </c>
      <c r="H17" s="174">
        <v>
0</v>
      </c>
      <c r="I17" s="174">
        <v>
31888</v>
      </c>
      <c r="J17" s="175">
        <f>
17432+117</f>
        <v>
17549</v>
      </c>
      <c r="K17" s="162">
        <f>
731380+8468</f>
        <v>
739848</v>
      </c>
      <c r="L17" s="162">
        <v>
2621301</v>
      </c>
      <c r="M17" s="119">
        <f t="shared" si="0"/>
        <v>
30023471</v>
      </c>
      <c r="N17" s="163">
        <v>
36072089</v>
      </c>
      <c r="O17" s="117">
        <f t="shared" si="1"/>
        <v>
-16.768138934232503</v>
      </c>
      <c r="P17" s="45"/>
    </row>
    <row r="18" spans="2:23" ht="27.75" customHeight="1">
      <c r="B18" s="95"/>
      <c r="C18" s="64" t="s">
        <v>
90</v>
      </c>
      <c r="D18" s="62"/>
      <c r="E18" s="92"/>
      <c r="F18" s="173">
        <f>
F7-F13</f>
        <v>
43122</v>
      </c>
      <c r="G18" s="174">
        <f t="shared" ref="G18" si="2">
G7-G13</f>
        <v>
25258370</v>
      </c>
      <c r="H18" s="174">
        <f>
H7-H13</f>
        <v>
0</v>
      </c>
      <c r="I18" s="174">
        <f t="shared" ref="I18:L18" si="3">
I7-I13</f>
        <v>
2192</v>
      </c>
      <c r="J18" s="174">
        <f t="shared" si="3"/>
        <v>
135692</v>
      </c>
      <c r="K18" s="174">
        <f t="shared" si="3"/>
        <v>
271547</v>
      </c>
      <c r="L18" s="174">
        <f t="shared" si="3"/>
        <v>
-699</v>
      </c>
      <c r="M18" s="119">
        <f t="shared" si="0"/>
        <v>
25710224</v>
      </c>
      <c r="N18" s="163">
        <v>
28398510</v>
      </c>
      <c r="O18" s="117">
        <f t="shared" si="1"/>
        <v>
-9.466292421679869</v>
      </c>
      <c r="P18" s="45"/>
    </row>
    <row r="19" spans="2:23" ht="27.75" customHeight="1">
      <c r="B19" s="90"/>
      <c r="C19" s="65" t="s">
        <v>
91</v>
      </c>
      <c r="D19" s="62"/>
      <c r="E19" s="92"/>
      <c r="F19" s="170">
        <v>
1252011</v>
      </c>
      <c r="G19" s="123">
        <f>
SUM(G20:G21,G25:G27)</f>
        <v>
19500513</v>
      </c>
      <c r="H19" s="123">
        <v>
0</v>
      </c>
      <c r="I19" s="123">
        <v>
6597</v>
      </c>
      <c r="J19" s="123">
        <v>
1316487</v>
      </c>
      <c r="K19" s="123">
        <v>
118805</v>
      </c>
      <c r="L19" s="123">
        <v>
200655</v>
      </c>
      <c r="M19" s="119">
        <f t="shared" si="0"/>
        <v>
22395068</v>
      </c>
      <c r="N19" s="162">
        <v>
26048280</v>
      </c>
      <c r="O19" s="117">
        <f t="shared" si="1"/>
        <v>
-14.024772460983987</v>
      </c>
      <c r="P19" s="45"/>
    </row>
    <row r="20" spans="2:23" ht="27.75" customHeight="1">
      <c r="B20" s="90"/>
      <c r="C20" s="66"/>
      <c r="D20" s="64" t="s">
        <v>
92</v>
      </c>
      <c r="E20" s="92"/>
      <c r="F20" s="173">
        <v>
200100</v>
      </c>
      <c r="G20" s="174">
        <v>
9924300</v>
      </c>
      <c r="H20" s="174">
        <v>
0</v>
      </c>
      <c r="I20" s="174">
        <v>
0</v>
      </c>
      <c r="J20" s="175">
        <v>
479100</v>
      </c>
      <c r="K20" s="176">
        <v>
0</v>
      </c>
      <c r="L20" s="176">
        <v>
0</v>
      </c>
      <c r="M20" s="119">
        <f t="shared" si="0"/>
        <v>
10603500</v>
      </c>
      <c r="N20" s="162">
        <v>
13329400</v>
      </c>
      <c r="O20" s="117">
        <f t="shared" si="1"/>
        <v>
-20.450282833435864</v>
      </c>
      <c r="P20" s="45"/>
      <c r="W20" s="122"/>
    </row>
    <row r="21" spans="2:23" ht="27.75" customHeight="1">
      <c r="B21" s="90" t="s">
        <v>
93</v>
      </c>
      <c r="C21" s="65"/>
      <c r="D21" s="93" t="s">
        <v>
82</v>
      </c>
      <c r="E21" s="92"/>
      <c r="F21" s="173">
        <v>
278480</v>
      </c>
      <c r="G21" s="123">
        <f>
SUM(G23:G24)</f>
        <v>
6693135</v>
      </c>
      <c r="H21" s="123">
        <v>
0</v>
      </c>
      <c r="I21" s="123">
        <v>
6597</v>
      </c>
      <c r="J21" s="123">
        <v>
797622</v>
      </c>
      <c r="K21" s="123">
        <v>
118805</v>
      </c>
      <c r="L21" s="123">
        <v>
196194</v>
      </c>
      <c r="M21" s="119">
        <f t="shared" si="0"/>
        <v>
8090833</v>
      </c>
      <c r="N21" s="163">
        <v>
8242195</v>
      </c>
      <c r="O21" s="117">
        <f t="shared" si="1"/>
        <v>
-1.8364282815439334</v>
      </c>
      <c r="P21" s="45"/>
    </row>
    <row r="22" spans="2:23" ht="27.75" customHeight="1">
      <c r="B22" s="90"/>
      <c r="C22" s="65"/>
      <c r="D22" s="96"/>
      <c r="E22" s="94" t="s">
        <v>
94</v>
      </c>
      <c r="F22" s="173">
        <v>
0</v>
      </c>
      <c r="G22" s="2">
        <v>
0</v>
      </c>
      <c r="H22" s="174">
        <v>
0</v>
      </c>
      <c r="I22" s="174">
        <v>
0</v>
      </c>
      <c r="J22" s="175">
        <v>
0</v>
      </c>
      <c r="K22" s="162">
        <v>
0</v>
      </c>
      <c r="L22" s="162">
        <v>
0</v>
      </c>
      <c r="M22" s="119">
        <f t="shared" si="0"/>
        <v>
0</v>
      </c>
      <c r="N22" s="162">
        <v>
0</v>
      </c>
      <c r="O22" s="117" t="str">
        <f t="shared" si="1"/>
        <v>
－　</v>
      </c>
      <c r="P22" s="45"/>
    </row>
    <row r="23" spans="2:23" ht="27.75" customHeight="1">
      <c r="B23" s="90"/>
      <c r="C23" s="65"/>
      <c r="D23" s="96"/>
      <c r="E23" s="94" t="s">
        <v>
95</v>
      </c>
      <c r="F23" s="173">
        <v>
278480</v>
      </c>
      <c r="G23" s="123">
        <v>
6693135</v>
      </c>
      <c r="H23" s="174">
        <v>
0</v>
      </c>
      <c r="I23" s="174">
        <v>
6597</v>
      </c>
      <c r="J23" s="175">
        <v>
797622</v>
      </c>
      <c r="K23" s="162">
        <v>
118805</v>
      </c>
      <c r="L23" s="162">
        <v>
196194</v>
      </c>
      <c r="M23" s="119">
        <f t="shared" si="0"/>
        <v>
8090833</v>
      </c>
      <c r="N23" s="162">
        <v>
8242195</v>
      </c>
      <c r="O23" s="117">
        <f t="shared" si="1"/>
        <v>
-1.8364282815439334</v>
      </c>
      <c r="P23" s="45"/>
    </row>
    <row r="24" spans="2:23" ht="27.75" customHeight="1">
      <c r="B24" s="90" t="s">
        <v>
96</v>
      </c>
      <c r="C24" s="65"/>
      <c r="D24" s="58"/>
      <c r="E24" s="94" t="s">
        <v>
97</v>
      </c>
      <c r="F24" s="173">
        <v>
0</v>
      </c>
      <c r="G24" s="174">
        <v>
0</v>
      </c>
      <c r="H24" s="174">
        <v>
0</v>
      </c>
      <c r="I24" s="174">
        <v>
0</v>
      </c>
      <c r="J24" s="175">
        <v>
0</v>
      </c>
      <c r="K24" s="162">
        <v>
0</v>
      </c>
      <c r="L24" s="162">
        <v>
0</v>
      </c>
      <c r="M24" s="119">
        <f t="shared" si="0"/>
        <v>
0</v>
      </c>
      <c r="N24" s="162">
        <v>
0</v>
      </c>
      <c r="O24" s="117" t="s">
        <v>
142</v>
      </c>
      <c r="P24" s="45"/>
    </row>
    <row r="25" spans="2:23" ht="27.75" customHeight="1">
      <c r="B25" s="90"/>
      <c r="C25" s="65"/>
      <c r="D25" s="64" t="s">
        <v>
79</v>
      </c>
      <c r="E25" s="92"/>
      <c r="F25" s="173">
        <v>
256002</v>
      </c>
      <c r="G25" s="174">
        <v>
2379381</v>
      </c>
      <c r="H25" s="174">
        <v>
0</v>
      </c>
      <c r="I25" s="174">
        <v>
0</v>
      </c>
      <c r="J25" s="175">
        <v>
7700</v>
      </c>
      <c r="K25" s="162">
        <v>
0</v>
      </c>
      <c r="L25" s="162">
        <v>
0</v>
      </c>
      <c r="M25" s="119">
        <f t="shared" si="0"/>
        <v>
2643083</v>
      </c>
      <c r="N25" s="162">
        <v>
3012867</v>
      </c>
      <c r="O25" s="117">
        <f t="shared" si="1"/>
        <v>
-12.273492324752469</v>
      </c>
      <c r="P25" s="45"/>
    </row>
    <row r="26" spans="2:23" ht="27.75" customHeight="1">
      <c r="B26" s="90"/>
      <c r="C26" s="65"/>
      <c r="D26" s="64" t="s">
        <v>
80</v>
      </c>
      <c r="E26" s="92"/>
      <c r="F26" s="173">
        <v>
495128</v>
      </c>
      <c r="G26" s="174">
        <v>
32663</v>
      </c>
      <c r="H26" s="174">
        <v>
0</v>
      </c>
      <c r="I26" s="174">
        <v>
0</v>
      </c>
      <c r="J26" s="175">
        <v>
3850</v>
      </c>
      <c r="K26" s="162">
        <v>
0</v>
      </c>
      <c r="L26" s="162">
        <v>
0</v>
      </c>
      <c r="M26" s="119">
        <f t="shared" si="0"/>
        <v>
531641</v>
      </c>
      <c r="N26" s="162">
        <v>
878933</v>
      </c>
      <c r="O26" s="117">
        <f t="shared" si="1"/>
        <v>
-39.512909402650713</v>
      </c>
      <c r="P26" s="45"/>
    </row>
    <row r="27" spans="2:23" ht="27.75" customHeight="1">
      <c r="B27" s="90" t="s">
        <v>
84</v>
      </c>
      <c r="C27" s="64"/>
      <c r="D27" s="64" t="s">
        <v>
83</v>
      </c>
      <c r="E27" s="92"/>
      <c r="F27" s="173">
        <f>
20957+1344</f>
        <v>
22301</v>
      </c>
      <c r="G27" s="174">
        <v>
471034</v>
      </c>
      <c r="H27" s="174">
        <v>
0</v>
      </c>
      <c r="I27" s="174">
        <v>
0</v>
      </c>
      <c r="J27" s="175">
        <v>
28215</v>
      </c>
      <c r="K27" s="162">
        <v>
0</v>
      </c>
      <c r="L27" s="162">
        <v>
4461</v>
      </c>
      <c r="M27" s="119">
        <f t="shared" si="0"/>
        <v>
526011</v>
      </c>
      <c r="N27" s="163">
        <v>
584885</v>
      </c>
      <c r="O27" s="117">
        <f t="shared" si="1"/>
        <v>
-10.065910392641289</v>
      </c>
      <c r="P27" s="45"/>
    </row>
    <row r="28" spans="2:23" ht="27.75" customHeight="1">
      <c r="B28" s="90"/>
      <c r="C28" s="65" t="s">
        <v>
98</v>
      </c>
      <c r="D28" s="62"/>
      <c r="E28" s="92"/>
      <c r="F28" s="170">
        <v>
1256969</v>
      </c>
      <c r="G28" s="174">
        <f>
SUM(G29,G32:G34)</f>
        <v>
40159189</v>
      </c>
      <c r="H28" s="123">
        <v>
0</v>
      </c>
      <c r="I28" s="123">
        <v>
8095</v>
      </c>
      <c r="J28" s="123">
        <v>
1526950</v>
      </c>
      <c r="K28" s="123">
        <v>
358728</v>
      </c>
      <c r="L28" s="177">
        <v>
200655</v>
      </c>
      <c r="M28" s="119">
        <f t="shared" si="0"/>
        <v>
43510586</v>
      </c>
      <c r="N28" s="162">
        <v>
51249459</v>
      </c>
      <c r="O28" s="117">
        <f t="shared" si="1"/>
        <v>
-15.100399401289289</v>
      </c>
      <c r="P28" s="45"/>
    </row>
    <row r="29" spans="2:23" ht="27.75" customHeight="1">
      <c r="B29" s="90"/>
      <c r="C29" s="66"/>
      <c r="D29" s="93" t="s">
        <v>
99</v>
      </c>
      <c r="E29" s="92"/>
      <c r="F29" s="173">
        <v>
1123737</v>
      </c>
      <c r="G29" s="123">
        <v>
14023664</v>
      </c>
      <c r="H29" s="174">
        <v>
0</v>
      </c>
      <c r="I29" s="174">
        <v>
4987</v>
      </c>
      <c r="J29" s="175">
        <v>
992434</v>
      </c>
      <c r="K29" s="162">
        <v>
38469</v>
      </c>
      <c r="L29" s="162">
        <v>
25556</v>
      </c>
      <c r="M29" s="119">
        <f t="shared" si="0"/>
        <v>
16208847</v>
      </c>
      <c r="N29" s="162">
        <v>
20388930</v>
      </c>
      <c r="O29" s="117">
        <f t="shared" si="1"/>
        <v>
-20.501728143654425</v>
      </c>
      <c r="P29" s="45"/>
    </row>
    <row r="30" spans="2:23" ht="27.75" customHeight="1">
      <c r="B30" s="90" t="s">
        <v>
78</v>
      </c>
      <c r="C30" s="65"/>
      <c r="D30" s="96"/>
      <c r="E30" s="94" t="s">
        <v>
135</v>
      </c>
      <c r="F30" s="173">
        <v>
0</v>
      </c>
      <c r="G30" s="174">
        <v>
887709</v>
      </c>
      <c r="H30" s="174">
        <v>
0</v>
      </c>
      <c r="I30" s="174">
        <v>
0</v>
      </c>
      <c r="J30" s="175">
        <v>
163155</v>
      </c>
      <c r="K30" s="162">
        <v>
678</v>
      </c>
      <c r="L30" s="162">
        <v>
0</v>
      </c>
      <c r="M30" s="119">
        <f t="shared" si="0"/>
        <v>
1051542</v>
      </c>
      <c r="N30" s="162">
        <v>
1165906</v>
      </c>
      <c r="O30" s="117">
        <f t="shared" si="1"/>
        <v>
-9.8090240551125056</v>
      </c>
      <c r="P30" s="45"/>
    </row>
    <row r="31" spans="2:23" ht="27.75" customHeight="1">
      <c r="B31" s="90"/>
      <c r="C31" s="65"/>
      <c r="D31" s="58"/>
      <c r="E31" s="94" t="s">
        <v>
136</v>
      </c>
      <c r="F31" s="173">
        <v>
0</v>
      </c>
      <c r="G31" s="174">
        <v>
0</v>
      </c>
      <c r="H31" s="174">
        <v>
0</v>
      </c>
      <c r="I31" s="174">
        <v>
0</v>
      </c>
      <c r="J31" s="175">
        <v>
0</v>
      </c>
      <c r="K31" s="162">
        <v>
0</v>
      </c>
      <c r="L31" s="162">
        <v>
0</v>
      </c>
      <c r="M31" s="119">
        <f t="shared" si="0"/>
        <v>
0</v>
      </c>
      <c r="N31" s="162">
        <v>
0</v>
      </c>
      <c r="O31" s="117" t="str">
        <f t="shared" si="1"/>
        <v>
－　</v>
      </c>
      <c r="P31" s="45"/>
    </row>
    <row r="32" spans="2:23" ht="27.75" customHeight="1">
      <c r="B32" s="90"/>
      <c r="C32" s="65"/>
      <c r="D32" s="64" t="s">
        <v>
100</v>
      </c>
      <c r="E32" s="92"/>
      <c r="F32" s="173">
        <v>
125332</v>
      </c>
      <c r="G32" s="174">
        <v>
25913678</v>
      </c>
      <c r="H32" s="174">
        <v>
0</v>
      </c>
      <c r="I32" s="174">
        <v>
3108</v>
      </c>
      <c r="J32" s="175">
        <v>
534516</v>
      </c>
      <c r="K32" s="162">
        <v>
235722</v>
      </c>
      <c r="L32" s="162">
        <v>
175099</v>
      </c>
      <c r="M32" s="128">
        <f t="shared" si="0"/>
        <v>
26987455</v>
      </c>
      <c r="N32" s="162">
        <v>
30585755</v>
      </c>
      <c r="O32" s="117">
        <f t="shared" si="1"/>
        <v>
-11.764627029805215</v>
      </c>
      <c r="P32" s="45"/>
    </row>
    <row r="33" spans="2:16" ht="27.75" customHeight="1">
      <c r="B33" s="90" t="s">
        <v>
89</v>
      </c>
      <c r="C33" s="65"/>
      <c r="D33" s="64" t="s">
        <v>
101</v>
      </c>
      <c r="E33" s="92"/>
      <c r="F33" s="173">
        <v>
0</v>
      </c>
      <c r="G33" s="174">
        <v>
220871</v>
      </c>
      <c r="H33" s="174">
        <v>
0</v>
      </c>
      <c r="I33" s="174">
        <v>
0</v>
      </c>
      <c r="J33" s="175">
        <v>
0</v>
      </c>
      <c r="K33" s="162">
        <v>
38642</v>
      </c>
      <c r="L33" s="162">
        <v>
0</v>
      </c>
      <c r="M33" s="119">
        <f t="shared" si="0"/>
        <v>
259513</v>
      </c>
      <c r="N33" s="162">
        <v>
172972</v>
      </c>
      <c r="O33" s="117">
        <f t="shared" si="1"/>
        <v>
50.031797053858426</v>
      </c>
      <c r="P33" s="45"/>
    </row>
    <row r="34" spans="2:16" ht="27.75" customHeight="1">
      <c r="B34" s="90"/>
      <c r="C34" s="64"/>
      <c r="D34" s="64" t="s">
        <v>
83</v>
      </c>
      <c r="E34" s="92"/>
      <c r="F34" s="173">
        <v>
7900</v>
      </c>
      <c r="G34" s="174">
        <v>
976</v>
      </c>
      <c r="H34" s="174">
        <v>
0</v>
      </c>
      <c r="I34" s="174">
        <v>
0</v>
      </c>
      <c r="J34" s="175">
        <v>
0</v>
      </c>
      <c r="K34" s="162">
        <v>
45895</v>
      </c>
      <c r="L34" s="162">
        <v>
0</v>
      </c>
      <c r="M34" s="119">
        <f t="shared" si="0"/>
        <v>
54771</v>
      </c>
      <c r="N34" s="163">
        <v>
101802</v>
      </c>
      <c r="O34" s="117">
        <f t="shared" si="1"/>
        <v>
-46.198502976365887</v>
      </c>
      <c r="P34" s="45"/>
    </row>
    <row r="35" spans="2:16" ht="27.75" customHeight="1">
      <c r="B35" s="95"/>
      <c r="C35" s="64" t="s">
        <v>
102</v>
      </c>
      <c r="D35" s="62"/>
      <c r="E35" s="92"/>
      <c r="F35" s="170">
        <f t="shared" ref="F35:G35" si="4">
F19-F28</f>
        <v>
-4958</v>
      </c>
      <c r="G35" s="174">
        <f t="shared" si="4"/>
        <v>
-20658676</v>
      </c>
      <c r="H35" s="123">
        <f>
H19-H28</f>
        <v>
0</v>
      </c>
      <c r="I35" s="123">
        <f t="shared" ref="I35:L35" si="5">
I19-I28</f>
        <v>
-1498</v>
      </c>
      <c r="J35" s="123">
        <f t="shared" si="5"/>
        <v>
-210463</v>
      </c>
      <c r="K35" s="123">
        <f t="shared" si="5"/>
        <v>
-239923</v>
      </c>
      <c r="L35" s="123">
        <f t="shared" si="5"/>
        <v>
0</v>
      </c>
      <c r="M35" s="119">
        <f t="shared" si="0"/>
        <v>
-21115518</v>
      </c>
      <c r="N35" s="120">
        <v>
-25201179</v>
      </c>
      <c r="O35" s="117">
        <f t="shared" si="1"/>
        <v>
-16.212181977676522</v>
      </c>
      <c r="P35" s="45"/>
    </row>
    <row r="36" spans="2:16" ht="27.75" customHeight="1">
      <c r="B36" s="97" t="s">
        <v>
103</v>
      </c>
      <c r="C36" s="62"/>
      <c r="D36" s="62"/>
      <c r="E36" s="92"/>
      <c r="F36" s="170">
        <f t="shared" ref="F36:G36" si="6">
F7+F19</f>
        <v>
1767056</v>
      </c>
      <c r="G36" s="123">
        <f t="shared" si="6"/>
        <v>
78313154</v>
      </c>
      <c r="H36" s="123">
        <f>
H7+H19</f>
        <v>
0</v>
      </c>
      <c r="I36" s="123">
        <f t="shared" ref="I36:L36" si="7">
I7+I19</f>
        <v>
40727</v>
      </c>
      <c r="J36" s="123">
        <f t="shared" si="7"/>
        <v>
1514920</v>
      </c>
      <c r="K36" s="123">
        <f t="shared" si="7"/>
        <v>
1142373</v>
      </c>
      <c r="L36" s="123">
        <f t="shared" si="7"/>
        <v>
2852645</v>
      </c>
      <c r="M36" s="119">
        <f t="shared" si="0"/>
        <v>
85630875</v>
      </c>
      <c r="N36" s="120">
        <v>
99545729</v>
      </c>
      <c r="O36" s="117">
        <f t="shared" si="1"/>
        <v>
-13.97835360671275</v>
      </c>
      <c r="P36" s="45"/>
    </row>
    <row r="37" spans="2:16" ht="27.75" customHeight="1">
      <c r="B37" s="98" t="s">
        <v>
104</v>
      </c>
      <c r="C37" s="62"/>
      <c r="D37" s="62"/>
      <c r="E37" s="92"/>
      <c r="F37" s="170">
        <f>
F13+F28</f>
        <v>
1728892</v>
      </c>
      <c r="G37" s="123">
        <f t="shared" ref="G37:L37" si="8">
G13+G28</f>
        <v>
73713460</v>
      </c>
      <c r="H37" s="123">
        <f t="shared" si="8"/>
        <v>
0</v>
      </c>
      <c r="I37" s="123">
        <f t="shared" si="8"/>
        <v>
40033</v>
      </c>
      <c r="J37" s="123">
        <f t="shared" si="8"/>
        <v>
1589691</v>
      </c>
      <c r="K37" s="123">
        <f t="shared" si="8"/>
        <v>
1110749</v>
      </c>
      <c r="L37" s="172">
        <f t="shared" si="8"/>
        <v>
2853344</v>
      </c>
      <c r="M37" s="119">
        <f t="shared" si="0"/>
        <v>
81036169</v>
      </c>
      <c r="N37" s="120">
        <v>
96348398</v>
      </c>
      <c r="O37" s="117">
        <f t="shared" si="1"/>
        <v>
-15.892562116082097</v>
      </c>
      <c r="P37" s="45"/>
    </row>
    <row r="38" spans="2:16" ht="27.75" customHeight="1">
      <c r="B38" s="98" t="s">
        <v>
105</v>
      </c>
      <c r="C38" s="62"/>
      <c r="D38" s="62"/>
      <c r="E38" s="92"/>
      <c r="F38" s="170">
        <f>
F36-F37</f>
        <v>
38164</v>
      </c>
      <c r="G38" s="123">
        <f t="shared" ref="G38:L38" si="9">
G36-G37</f>
        <v>
4599694</v>
      </c>
      <c r="H38" s="123">
        <f t="shared" si="9"/>
        <v>
0</v>
      </c>
      <c r="I38" s="123">
        <f t="shared" si="9"/>
        <v>
694</v>
      </c>
      <c r="J38" s="123">
        <f t="shared" si="9"/>
        <v>
-74771</v>
      </c>
      <c r="K38" s="123">
        <f t="shared" si="9"/>
        <v>
31624</v>
      </c>
      <c r="L38" s="123">
        <f t="shared" si="9"/>
        <v>
-699</v>
      </c>
      <c r="M38" s="119">
        <f t="shared" si="0"/>
        <v>
4594706</v>
      </c>
      <c r="N38" s="178">
        <v>
3197331</v>
      </c>
      <c r="O38" s="117">
        <f t="shared" si="1"/>
        <v>
43.704420968614137</v>
      </c>
      <c r="P38" s="45"/>
    </row>
    <row r="39" spans="2:16" ht="27.75" customHeight="1">
      <c r="B39" s="98" t="s">
        <v>
106</v>
      </c>
      <c r="C39" s="62"/>
      <c r="D39" s="62"/>
      <c r="E39" s="92"/>
      <c r="F39" s="173">
        <v>
10217</v>
      </c>
      <c r="G39" s="123">
        <v>
1532249</v>
      </c>
      <c r="H39" s="174">
        <v>
0</v>
      </c>
      <c r="I39" s="174">
        <v>
0</v>
      </c>
      <c r="J39" s="175">
        <v>
15</v>
      </c>
      <c r="K39" s="162">
        <v>
22212</v>
      </c>
      <c r="L39" s="162">
        <v>
0</v>
      </c>
      <c r="M39" s="119">
        <f t="shared" si="0"/>
        <v>
1564693</v>
      </c>
      <c r="N39" s="179">
        <v>
2259097</v>
      </c>
      <c r="O39" s="117">
        <f t="shared" si="1"/>
        <v>
-30.738122355967892</v>
      </c>
      <c r="P39" s="45"/>
    </row>
    <row r="40" spans="2:16" ht="27.75" customHeight="1">
      <c r="B40" s="98" t="s">
        <v>
107</v>
      </c>
      <c r="C40" s="62"/>
      <c r="D40" s="62"/>
      <c r="E40" s="92"/>
      <c r="F40" s="173">
        <v>
66314</v>
      </c>
      <c r="G40" s="174">
        <v>
1566759</v>
      </c>
      <c r="H40" s="174">
        <v>
0</v>
      </c>
      <c r="I40" s="174">
        <v>
2057</v>
      </c>
      <c r="J40" s="175">
        <v>
90791</v>
      </c>
      <c r="K40" s="162">
        <v>
26912</v>
      </c>
      <c r="L40" s="162">
        <v>
4916</v>
      </c>
      <c r="M40" s="119">
        <f t="shared" si="0"/>
        <v>
1757749</v>
      </c>
      <c r="N40" s="179">
        <v>
2158213</v>
      </c>
      <c r="O40" s="117">
        <f t="shared" si="1"/>
        <v>
-18.55535111687308</v>
      </c>
      <c r="P40" s="45"/>
    </row>
    <row r="41" spans="2:16" ht="27.75" customHeight="1">
      <c r="B41" s="98" t="s">
        <v>
108</v>
      </c>
      <c r="C41" s="62"/>
      <c r="D41" s="62"/>
      <c r="E41" s="92"/>
      <c r="F41" s="173">
        <v>
0</v>
      </c>
      <c r="G41" s="174">
        <v>
0</v>
      </c>
      <c r="H41" s="174">
        <v>
0</v>
      </c>
      <c r="I41" s="174">
        <v>
0</v>
      </c>
      <c r="J41" s="175">
        <v>
0</v>
      </c>
      <c r="K41" s="162">
        <v>
0</v>
      </c>
      <c r="L41" s="162">
        <v>
0</v>
      </c>
      <c r="M41" s="119">
        <f t="shared" si="0"/>
        <v>
0</v>
      </c>
      <c r="N41" s="179">
        <v>
0</v>
      </c>
      <c r="O41" s="117" t="str">
        <f t="shared" si="1"/>
        <v>
－　</v>
      </c>
      <c r="P41" s="45"/>
    </row>
    <row r="42" spans="2:16" ht="27.75" customHeight="1">
      <c r="B42" s="99" t="s">
        <v>
147</v>
      </c>
      <c r="C42" s="62"/>
      <c r="D42" s="62"/>
      <c r="E42" s="100"/>
      <c r="F42" s="173">
        <v>
0</v>
      </c>
      <c r="G42" s="174">
        <v>
102900</v>
      </c>
      <c r="H42" s="174">
        <v>
0</v>
      </c>
      <c r="I42" s="174">
        <v>
0</v>
      </c>
      <c r="J42" s="175">
        <v>
0</v>
      </c>
      <c r="K42" s="162">
        <v>
0</v>
      </c>
      <c r="L42" s="162">
        <v>
0</v>
      </c>
      <c r="M42" s="119">
        <f t="shared" si="0"/>
        <v>
102900</v>
      </c>
      <c r="N42" s="179">
        <v>
139100</v>
      </c>
      <c r="O42" s="117">
        <f t="shared" si="1"/>
        <v>
-26.024442846872752</v>
      </c>
      <c r="P42" s="45"/>
    </row>
    <row r="43" spans="2:16" ht="27.75" customHeight="1">
      <c r="B43" s="98" t="s">
        <v>
109</v>
      </c>
      <c r="C43" s="62"/>
      <c r="D43" s="62"/>
      <c r="E43" s="92"/>
      <c r="F43" s="170">
        <v>
94261</v>
      </c>
      <c r="G43" s="174">
        <f>
G38-G39+G40-G41+G42</f>
        <v>
4737104</v>
      </c>
      <c r="H43" s="123">
        <v>
0</v>
      </c>
      <c r="I43" s="123">
        <v>
2751</v>
      </c>
      <c r="J43" s="123">
        <v>
16005</v>
      </c>
      <c r="K43" s="123">
        <v>
36324</v>
      </c>
      <c r="L43" s="172">
        <v>
4217</v>
      </c>
      <c r="M43" s="119">
        <f t="shared" si="0"/>
        <v>
4890662</v>
      </c>
      <c r="N43" s="178">
        <v>
3235547</v>
      </c>
      <c r="O43" s="117">
        <f t="shared" si="1"/>
        <v>
51.154101609403291</v>
      </c>
      <c r="P43" s="45"/>
    </row>
    <row r="44" spans="2:16" ht="27.75" customHeight="1">
      <c r="B44" s="101" t="s">
        <v>
110</v>
      </c>
      <c r="C44" s="45"/>
      <c r="D44" s="45"/>
      <c r="E44" s="102"/>
      <c r="F44" s="173">
        <v>
0</v>
      </c>
      <c r="G44" s="123">
        <v>
293868</v>
      </c>
      <c r="H44" s="174">
        <v>
0</v>
      </c>
      <c r="I44" s="174">
        <v>
0</v>
      </c>
      <c r="J44" s="175">
        <v>
0</v>
      </c>
      <c r="K44" s="162">
        <v>
0</v>
      </c>
      <c r="L44" s="162">
        <v>
0</v>
      </c>
      <c r="M44" s="119">
        <f t="shared" si="0"/>
        <v>
293868</v>
      </c>
      <c r="N44" s="179">
        <v>
109050</v>
      </c>
      <c r="O44" s="117">
        <f t="shared" si="1"/>
        <v>
169.48005502063273</v>
      </c>
      <c r="P44" s="45"/>
    </row>
    <row r="45" spans="2:16" ht="27.75" customHeight="1">
      <c r="B45" s="103" t="s">
        <v>
137</v>
      </c>
      <c r="C45" s="104"/>
      <c r="D45" s="105"/>
      <c r="E45" s="106" t="s">
        <v>
138</v>
      </c>
      <c r="F45" s="170">
        <v>
94261</v>
      </c>
      <c r="G45" s="174">
        <v>
4443236</v>
      </c>
      <c r="H45" s="123">
        <v>
0</v>
      </c>
      <c r="I45" s="123">
        <v>
2751</v>
      </c>
      <c r="J45" s="123">
        <v>
16005</v>
      </c>
      <c r="K45" s="123">
        <v>
36324</v>
      </c>
      <c r="L45" s="172">
        <v>
4217</v>
      </c>
      <c r="M45" s="119">
        <f t="shared" si="0"/>
        <v>
4596794</v>
      </c>
      <c r="N45" s="180">
        <v>
3160781</v>
      </c>
      <c r="O45" s="117">
        <f t="shared" si="1"/>
        <v>
45.432220707477043</v>
      </c>
      <c r="P45" s="45"/>
    </row>
    <row r="46" spans="2:16" ht="27.75" customHeight="1">
      <c r="B46" s="107"/>
      <c r="C46" s="108"/>
      <c r="D46" s="109"/>
      <c r="E46" s="110" t="s">
        <v>
139</v>
      </c>
      <c r="F46" s="173">
        <v>
0</v>
      </c>
      <c r="G46" s="174">
        <v>
0</v>
      </c>
      <c r="H46" s="174">
        <v>
0</v>
      </c>
      <c r="I46" s="174">
        <v>
0</v>
      </c>
      <c r="J46" s="175">
        <v>
0</v>
      </c>
      <c r="K46" s="162">
        <v>
0</v>
      </c>
      <c r="L46" s="162">
        <v>
0</v>
      </c>
      <c r="M46" s="119">
        <f t="shared" si="0"/>
        <v>
0</v>
      </c>
      <c r="N46" s="179">
        <v>
0</v>
      </c>
      <c r="O46" s="117" t="s">
        <v>
152</v>
      </c>
      <c r="P46" s="45"/>
    </row>
    <row r="47" spans="2:16" ht="27.75" customHeight="1">
      <c r="B47" s="53" t="s">
        <v>
111</v>
      </c>
      <c r="C47" s="108"/>
      <c r="D47" s="108"/>
      <c r="E47" s="111"/>
      <c r="F47" s="181">
        <v>
0</v>
      </c>
      <c r="G47" s="182">
        <v>
0</v>
      </c>
      <c r="H47" s="182">
        <v>
0</v>
      </c>
      <c r="I47" s="182">
        <v>
0</v>
      </c>
      <c r="J47" s="183">
        <v>
0</v>
      </c>
      <c r="K47" s="184">
        <v>
0</v>
      </c>
      <c r="L47" s="184">
        <v>
0</v>
      </c>
      <c r="M47" s="144">
        <v>
0</v>
      </c>
      <c r="N47" s="185">
        <v>
0</v>
      </c>
      <c r="O47" s="132" t="s">
        <v>
151</v>
      </c>
      <c r="P47" s="45"/>
    </row>
    <row r="48" spans="2:16" ht="27.75" customHeight="1" thickBot="1">
      <c r="B48" s="112" t="s">
        <v>
112</v>
      </c>
      <c r="C48" s="73"/>
      <c r="D48" s="73"/>
      <c r="E48" s="113"/>
      <c r="F48" s="186">
        <f>
F7/(F13+F32)*100</f>
        <v>
86.235360105817449</v>
      </c>
      <c r="G48" s="187">
        <f t="shared" ref="G48:L48" si="10">
G7/(G13+G32)*100</f>
        <v>
98.898048426052156</v>
      </c>
      <c r="H48" s="188" t="s">
        <v>
152</v>
      </c>
      <c r="I48" s="187">
        <f t="shared" si="10"/>
        <v>
97.386292301546547</v>
      </c>
      <c r="J48" s="189">
        <f t="shared" si="10"/>
        <v>
33.22405597590317</v>
      </c>
      <c r="K48" s="190">
        <f t="shared" si="10"/>
        <v>
103.62695559472455</v>
      </c>
      <c r="L48" s="191">
        <f t="shared" si="10"/>
        <v>
93.783197325966455</v>
      </c>
      <c r="M48" s="127">
        <f>
M7*100/(M13+M32)</f>
        <v>
98.02019709566305</v>
      </c>
      <c r="N48" s="192">
        <v>
97.110056360933427</v>
      </c>
      <c r="O48" s="133">
        <f>
M48-N48</f>
        <v>
0.91014073472962309</v>
      </c>
      <c r="P48" s="45"/>
    </row>
    <row r="49" spans="2:16" ht="23.25" customHeight="1">
      <c r="B49" s="130" t="s">
        <v>
149</v>
      </c>
      <c r="C49" s="78"/>
      <c r="D49" s="78"/>
      <c r="E49" s="78"/>
      <c r="F49" s="78"/>
      <c r="G49" s="78"/>
      <c r="H49" s="78"/>
      <c r="I49" s="78"/>
      <c r="J49" s="77"/>
      <c r="K49" s="78"/>
      <c r="L49" s="78"/>
      <c r="M49" s="78"/>
      <c r="N49" s="78"/>
      <c r="O49" s="78"/>
      <c r="P49" s="78"/>
    </row>
    <row r="50" spans="2:16" ht="23.25" customHeight="1"/>
    <row r="51" spans="2:16" ht="16.5" customHeight="1"/>
    <row r="52" spans="2:16" ht="16.5" customHeight="1"/>
    <row r="53" spans="2:16" ht="16.5" customHeight="1"/>
    <row r="54" spans="2:16" ht="16.5" customHeight="1"/>
    <row r="55" spans="2:16" ht="16.5" customHeight="1"/>
    <row r="56" spans="2:16" ht="16.5" customHeight="1"/>
    <row r="57" spans="2:16" ht="16.5" customHeight="1"/>
    <row r="58" spans="2:16" ht="16.5" customHeight="1"/>
  </sheetData>
  <sheetProtection selectLockedCells="1"/>
  <customSheetViews>
    <customSheetView guid="{0B6141FA-2B47-4C7C-8EFC-5DC2FB9D0975}" scale="90" fitToPage="1" printArea="1" topLeftCell="B3">
      <pane xSplit="4" ySplit="4" topLeftCell="F7" activePane="bottomRight" state="frozen"/>
      <selection pane="bottomRight" activeCell="S8" sqref="S8"/>
      <pageMargins left="0.75" right="0.75" top="0.92" bottom="1" header="0.51200000000000001" footer="0.51200000000000001"/>
      <headerFooter alignWithMargins="0"/>
    </customSheetView>
  </customSheetViews>
  <phoneticPr fontId="3"/>
  <pageMargins left="0.75" right="0.75" top="0.92" bottom="1" header="0.51200000000000001" footer="0.51200000000000001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●(6)ｲⅰ</vt:lpstr>
      <vt:lpstr>●(6)ｲⅱ </vt:lpstr>
      <vt:lpstr>●(6)ｲ ⅲ</vt:lpstr>
      <vt:lpstr>'●(6)ｲ ⅲ'!Print_Area</vt:lpstr>
      <vt:lpstr>'●(6)ｲⅰ'!Print_Area</vt:lpstr>
      <vt:lpstr>'●(6)ｲⅱ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滝瀬　祐介</dc:creator>
  <cp:lastModifiedBy>printing daito</cp:lastModifiedBy>
  <cp:lastPrinted>2021-11-08T06:45:34Z</cp:lastPrinted>
  <dcterms:created xsi:type="dcterms:W3CDTF">2006-09-16T00:00:00Z</dcterms:created>
  <dcterms:modified xsi:type="dcterms:W3CDTF">2021-11-08T06:45:38Z</dcterms:modified>
</cp:coreProperties>
</file>