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2\Desktop\【東京都区政課】区市町村年報2023二校修正\Ⅱ財政\"/>
    </mc:Choice>
  </mc:AlternateContent>
  <xr:revisionPtr revIDLastSave="0" documentId="13_ncr:1_{55C11784-7E92-4D5C-9D4C-A09485B8A8F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区税1 " sheetId="4" r:id="rId1"/>
    <sheet name="区税2 " sheetId="5" r:id="rId2"/>
    <sheet name="税率 " sheetId="6" r:id="rId3"/>
  </sheets>
  <definedNames>
    <definedName name="_xlnm.Print_Area" localSheetId="0">'区税1 '!$A$1:$W$32</definedName>
    <definedName name="_xlnm.Print_Area" localSheetId="1">'区税2 '!$A$1:$AI$29</definedName>
    <definedName name="_xlnm.Print_Area" localSheetId="2">'税率 '!$A$1:$P$86</definedName>
    <definedName name="_xlnm.Print_Area">#REF!</definedName>
    <definedName name="T01区役所データ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5" l="1"/>
  <c r="V7" i="5"/>
  <c r="S22" i="5"/>
  <c r="X6" i="5"/>
  <c r="W6" i="5"/>
  <c r="U6" i="5"/>
  <c r="T6" i="5"/>
  <c r="R6" i="5"/>
  <c r="Q6" i="5"/>
  <c r="O6" i="5"/>
  <c r="N6" i="5"/>
  <c r="M7" i="5"/>
  <c r="L6" i="5"/>
  <c r="K6" i="5"/>
  <c r="M6" i="5" s="1"/>
  <c r="P8" i="4"/>
  <c r="M8" i="4"/>
  <c r="J8" i="4"/>
  <c r="G8" i="4"/>
  <c r="C8" i="4"/>
  <c r="D8" i="4" s="1"/>
  <c r="B8" i="4"/>
  <c r="O7" i="4"/>
  <c r="P7" i="4" s="1"/>
  <c r="N7" i="4"/>
  <c r="M7" i="4"/>
  <c r="L7" i="4"/>
  <c r="K7" i="4"/>
  <c r="J7" i="4"/>
  <c r="I7" i="4"/>
  <c r="H7" i="4"/>
  <c r="F7" i="4"/>
  <c r="G7" i="4" s="1"/>
  <c r="E7" i="4"/>
  <c r="M8" i="5" l="1"/>
  <c r="V22" i="5"/>
  <c r="V21" i="5" l="1"/>
  <c r="V25" i="5"/>
  <c r="V26" i="5"/>
  <c r="Y29" i="5" l="1"/>
  <c r="Y28" i="5"/>
  <c r="Y27" i="5" s="1"/>
  <c r="Y26" i="5" s="1"/>
  <c r="Y25" i="5" s="1"/>
  <c r="Y24" i="5" s="1"/>
  <c r="Y23" i="5" s="1"/>
  <c r="Y22" i="5" s="1"/>
  <c r="Y21" i="5" s="1"/>
  <c r="Y20" i="5" s="1"/>
  <c r="Y19" i="5" s="1"/>
  <c r="Y18" i="5" s="1"/>
  <c r="Y17" i="5" s="1"/>
  <c r="Y16" i="5" s="1"/>
  <c r="Y15" i="5" s="1"/>
  <c r="Y14" i="5" s="1"/>
  <c r="Y13" i="5" s="1"/>
  <c r="Y12" i="5" s="1"/>
  <c r="Y11" i="5" s="1"/>
  <c r="Y10" i="5" s="1"/>
  <c r="Y9" i="5" s="1"/>
  <c r="Y8" i="5" s="1"/>
  <c r="Y7" i="5" s="1"/>
  <c r="Y6" i="5" s="1"/>
  <c r="P6" i="5"/>
  <c r="C9" i="4" l="1"/>
  <c r="C10" i="4"/>
  <c r="C11" i="4"/>
  <c r="C12" i="4"/>
  <c r="AA11" i="5" s="1"/>
  <c r="C13" i="4"/>
  <c r="AA12" i="5" s="1"/>
  <c r="C14" i="4"/>
  <c r="AA13" i="5" s="1"/>
  <c r="C15" i="4"/>
  <c r="AA14" i="5" s="1"/>
  <c r="C16" i="4"/>
  <c r="C17" i="4"/>
  <c r="AA16" i="5" s="1"/>
  <c r="C18" i="4"/>
  <c r="AA17" i="5" s="1"/>
  <c r="C19" i="4"/>
  <c r="AA18" i="5" s="1"/>
  <c r="C20" i="4"/>
  <c r="AA19" i="5" s="1"/>
  <c r="C21" i="4"/>
  <c r="AA20" i="5" s="1"/>
  <c r="C22" i="4"/>
  <c r="C23" i="4"/>
  <c r="AA22" i="5" s="1"/>
  <c r="C24" i="4"/>
  <c r="C25" i="4"/>
  <c r="C26" i="4"/>
  <c r="AA25" i="5" s="1"/>
  <c r="C27" i="4"/>
  <c r="AA26" i="5" s="1"/>
  <c r="C28" i="4"/>
  <c r="AA27" i="5" s="1"/>
  <c r="C29" i="4"/>
  <c r="AA28" i="5" s="1"/>
  <c r="C30" i="4"/>
  <c r="AA29" i="5" s="1"/>
  <c r="AA7" i="5"/>
  <c r="B9" i="4"/>
  <c r="B10" i="4"/>
  <c r="Z9" i="5" s="1"/>
  <c r="B11" i="4"/>
  <c r="Z10" i="5" s="1"/>
  <c r="B12" i="4"/>
  <c r="Z11" i="5" s="1"/>
  <c r="B13" i="4"/>
  <c r="Z12" i="5" s="1"/>
  <c r="B14" i="4"/>
  <c r="Z13" i="5" s="1"/>
  <c r="B15" i="4"/>
  <c r="B16" i="4"/>
  <c r="Z15" i="5" s="1"/>
  <c r="B17" i="4"/>
  <c r="B18" i="4"/>
  <c r="Z17" i="5" s="1"/>
  <c r="B19" i="4"/>
  <c r="Z18" i="5" s="1"/>
  <c r="B20" i="4"/>
  <c r="B21" i="4"/>
  <c r="B22" i="4"/>
  <c r="Z21" i="5" s="1"/>
  <c r="B23" i="4"/>
  <c r="Z22" i="5" s="1"/>
  <c r="B24" i="4"/>
  <c r="Z23" i="5" s="1"/>
  <c r="B25" i="4"/>
  <c r="B26" i="4"/>
  <c r="B27" i="4"/>
  <c r="B28" i="4"/>
  <c r="Z27" i="5" s="1"/>
  <c r="B29" i="4"/>
  <c r="Z28" i="5" s="1"/>
  <c r="B30" i="4"/>
  <c r="Z29" i="5" s="1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V10" i="5"/>
  <c r="AH29" i="5"/>
  <c r="V29" i="5"/>
  <c r="M29" i="5"/>
  <c r="J29" i="5"/>
  <c r="F29" i="5"/>
  <c r="E29" i="5"/>
  <c r="D29" i="5"/>
  <c r="AH28" i="5"/>
  <c r="V28" i="5"/>
  <c r="M28" i="5"/>
  <c r="J28" i="5"/>
  <c r="F28" i="5"/>
  <c r="E28" i="5"/>
  <c r="D28" i="5"/>
  <c r="AH27" i="5"/>
  <c r="M27" i="5"/>
  <c r="J27" i="5"/>
  <c r="F27" i="5"/>
  <c r="E27" i="5"/>
  <c r="D27" i="5"/>
  <c r="AH26" i="5"/>
  <c r="M26" i="5"/>
  <c r="J26" i="5"/>
  <c r="F26" i="5"/>
  <c r="E26" i="5"/>
  <c r="D26" i="5"/>
  <c r="AH25" i="5"/>
  <c r="M25" i="5"/>
  <c r="J25" i="5"/>
  <c r="F25" i="5"/>
  <c r="E25" i="5"/>
  <c r="D25" i="5"/>
  <c r="AH24" i="5"/>
  <c r="M24" i="5"/>
  <c r="J24" i="5"/>
  <c r="F24" i="5"/>
  <c r="E24" i="5"/>
  <c r="D24" i="5"/>
  <c r="AH23" i="5"/>
  <c r="M23" i="5"/>
  <c r="J23" i="5"/>
  <c r="F23" i="5"/>
  <c r="E23" i="5"/>
  <c r="D23" i="5"/>
  <c r="AH22" i="5"/>
  <c r="S6" i="5"/>
  <c r="M22" i="5"/>
  <c r="J22" i="5"/>
  <c r="F22" i="5"/>
  <c r="E22" i="5"/>
  <c r="D22" i="5"/>
  <c r="AH21" i="5"/>
  <c r="M21" i="5"/>
  <c r="J21" i="5"/>
  <c r="F21" i="5"/>
  <c r="E21" i="5"/>
  <c r="D21" i="5"/>
  <c r="AH20" i="5"/>
  <c r="M20" i="5"/>
  <c r="J20" i="5"/>
  <c r="F20" i="5"/>
  <c r="E20" i="5"/>
  <c r="D20" i="5"/>
  <c r="AH19" i="5"/>
  <c r="M19" i="5"/>
  <c r="J19" i="5"/>
  <c r="F19" i="5"/>
  <c r="E19" i="5"/>
  <c r="D19" i="5"/>
  <c r="AH18" i="5"/>
  <c r="V18" i="5"/>
  <c r="M18" i="5"/>
  <c r="J18" i="5"/>
  <c r="F18" i="5"/>
  <c r="E18" i="5"/>
  <c r="D18" i="5"/>
  <c r="AH17" i="5"/>
  <c r="V17" i="5"/>
  <c r="M17" i="5"/>
  <c r="J17" i="5"/>
  <c r="F17" i="5"/>
  <c r="E17" i="5"/>
  <c r="D17" i="5"/>
  <c r="AH16" i="5"/>
  <c r="M16" i="5"/>
  <c r="J16" i="5"/>
  <c r="F16" i="5"/>
  <c r="E16" i="5"/>
  <c r="D16" i="5"/>
  <c r="AH15" i="5"/>
  <c r="M15" i="5"/>
  <c r="J15" i="5"/>
  <c r="F15" i="5"/>
  <c r="E15" i="5"/>
  <c r="D15" i="5"/>
  <c r="AH14" i="5"/>
  <c r="V14" i="5"/>
  <c r="M14" i="5"/>
  <c r="J14" i="5"/>
  <c r="F14" i="5"/>
  <c r="E14" i="5"/>
  <c r="D14" i="5"/>
  <c r="AH13" i="5"/>
  <c r="V13" i="5"/>
  <c r="M13" i="5"/>
  <c r="J13" i="5"/>
  <c r="F13" i="5"/>
  <c r="E13" i="5"/>
  <c r="D13" i="5"/>
  <c r="AH12" i="5"/>
  <c r="V12" i="5"/>
  <c r="M12" i="5"/>
  <c r="J12" i="5"/>
  <c r="F12" i="5"/>
  <c r="E12" i="5"/>
  <c r="D12" i="5"/>
  <c r="AH11" i="5"/>
  <c r="V11" i="5"/>
  <c r="M11" i="5"/>
  <c r="J11" i="5"/>
  <c r="F11" i="5"/>
  <c r="E11" i="5"/>
  <c r="D11" i="5"/>
  <c r="AH10" i="5"/>
  <c r="M10" i="5"/>
  <c r="J10" i="5"/>
  <c r="F10" i="5"/>
  <c r="E10" i="5"/>
  <c r="D10" i="5"/>
  <c r="AH9" i="5"/>
  <c r="V9" i="5"/>
  <c r="M9" i="5"/>
  <c r="J9" i="5"/>
  <c r="F9" i="5"/>
  <c r="E9" i="5"/>
  <c r="D9" i="5"/>
  <c r="AH8" i="5"/>
  <c r="V8" i="5"/>
  <c r="J8" i="5"/>
  <c r="F8" i="5"/>
  <c r="E8" i="5"/>
  <c r="D8" i="5"/>
  <c r="AH7" i="5"/>
  <c r="J7" i="5"/>
  <c r="F7" i="5"/>
  <c r="E7" i="5"/>
  <c r="D7" i="5"/>
  <c r="AG6" i="5"/>
  <c r="AF6" i="5"/>
  <c r="AE6" i="5"/>
  <c r="AD6" i="5"/>
  <c r="I6" i="5"/>
  <c r="H6" i="5"/>
  <c r="J6" i="5" s="1"/>
  <c r="G6" i="5"/>
  <c r="C6" i="5"/>
  <c r="B6" i="5"/>
  <c r="P30" i="4"/>
  <c r="J30" i="4"/>
  <c r="G30" i="4"/>
  <c r="P29" i="4"/>
  <c r="J29" i="4"/>
  <c r="G29" i="4"/>
  <c r="P28" i="4"/>
  <c r="J28" i="4"/>
  <c r="G28" i="4"/>
  <c r="P27" i="4"/>
  <c r="J27" i="4"/>
  <c r="G27" i="4"/>
  <c r="P26" i="4"/>
  <c r="J26" i="4"/>
  <c r="G26" i="4"/>
  <c r="P25" i="4"/>
  <c r="J25" i="4"/>
  <c r="G25" i="4"/>
  <c r="P24" i="4"/>
  <c r="J24" i="4"/>
  <c r="G24" i="4"/>
  <c r="P23" i="4"/>
  <c r="J23" i="4"/>
  <c r="G23" i="4"/>
  <c r="P22" i="4"/>
  <c r="J22" i="4"/>
  <c r="G22" i="4"/>
  <c r="P21" i="4"/>
  <c r="J21" i="4"/>
  <c r="G21" i="4"/>
  <c r="P20" i="4"/>
  <c r="J20" i="4"/>
  <c r="G20" i="4"/>
  <c r="P19" i="4"/>
  <c r="J19" i="4"/>
  <c r="G19" i="4"/>
  <c r="P18" i="4"/>
  <c r="J18" i="4"/>
  <c r="G18" i="4"/>
  <c r="P17" i="4"/>
  <c r="J17" i="4"/>
  <c r="G17" i="4"/>
  <c r="P16" i="4"/>
  <c r="J16" i="4"/>
  <c r="G16" i="4"/>
  <c r="P15" i="4"/>
  <c r="J15" i="4"/>
  <c r="G15" i="4"/>
  <c r="P14" i="4"/>
  <c r="J14" i="4"/>
  <c r="G14" i="4"/>
  <c r="V14" i="4" s="1"/>
  <c r="P13" i="4"/>
  <c r="J13" i="4"/>
  <c r="G13" i="4"/>
  <c r="P12" i="4"/>
  <c r="J12" i="4"/>
  <c r="G12" i="4"/>
  <c r="P11" i="4"/>
  <c r="J11" i="4"/>
  <c r="G11" i="4"/>
  <c r="P10" i="4"/>
  <c r="J10" i="4"/>
  <c r="G10" i="4"/>
  <c r="P9" i="4"/>
  <c r="J9" i="4"/>
  <c r="G9" i="4"/>
  <c r="U7" i="4"/>
  <c r="T7" i="4"/>
  <c r="S7" i="4"/>
  <c r="R7" i="4"/>
  <c r="B7" i="4" l="1"/>
  <c r="F6" i="5"/>
  <c r="AA8" i="5"/>
  <c r="AA6" i="5" s="1"/>
  <c r="C7" i="4"/>
  <c r="D7" i="4" s="1"/>
  <c r="AB22" i="5"/>
  <c r="D17" i="4"/>
  <c r="V12" i="4"/>
  <c r="V6" i="5"/>
  <c r="D6" i="5"/>
  <c r="AH6" i="5"/>
  <c r="E6" i="5"/>
  <c r="V13" i="4"/>
  <c r="V8" i="4"/>
  <c r="D13" i="4"/>
  <c r="D18" i="4"/>
  <c r="V19" i="4"/>
  <c r="V26" i="4"/>
  <c r="V20" i="4"/>
  <c r="AB17" i="5"/>
  <c r="D25" i="4"/>
  <c r="D23" i="4"/>
  <c r="AB18" i="5"/>
  <c r="D11" i="4"/>
  <c r="Z25" i="5"/>
  <c r="AB25" i="5" s="1"/>
  <c r="Z19" i="5"/>
  <c r="AB19" i="5" s="1"/>
  <c r="AB29" i="5"/>
  <c r="AA24" i="5"/>
  <c r="AA10" i="5"/>
  <c r="AB10" i="5" s="1"/>
  <c r="D12" i="4"/>
  <c r="V18" i="4"/>
  <c r="D19" i="4"/>
  <c r="V24" i="4"/>
  <c r="D29" i="4"/>
  <c r="V30" i="4"/>
  <c r="AB7" i="5"/>
  <c r="AB28" i="5"/>
  <c r="V27" i="4"/>
  <c r="V25" i="4"/>
  <c r="V21" i="4"/>
  <c r="V17" i="4"/>
  <c r="V15" i="4"/>
  <c r="AB12" i="5"/>
  <c r="V9" i="4"/>
  <c r="D30" i="4"/>
  <c r="D24" i="4"/>
  <c r="D22" i="4"/>
  <c r="D16" i="4"/>
  <c r="AB13" i="5"/>
  <c r="D10" i="4"/>
  <c r="Z26" i="5"/>
  <c r="AB26" i="5" s="1"/>
  <c r="Z20" i="5"/>
  <c r="AB20" i="5" s="1"/>
  <c r="Z14" i="5"/>
  <c r="AB14" i="5" s="1"/>
  <c r="Z8" i="5"/>
  <c r="AA23" i="5"/>
  <c r="AB23" i="5" s="1"/>
  <c r="AB27" i="5"/>
  <c r="AB11" i="5"/>
  <c r="V11" i="4"/>
  <c r="V23" i="4"/>
  <c r="D28" i="4"/>
  <c r="Z24" i="5"/>
  <c r="D14" i="4"/>
  <c r="D20" i="4"/>
  <c r="D26" i="4"/>
  <c r="AA21" i="5"/>
  <c r="AB21" i="5" s="1"/>
  <c r="AA15" i="5"/>
  <c r="AB15" i="5" s="1"/>
  <c r="AA9" i="5"/>
  <c r="AB9" i="5" s="1"/>
  <c r="V29" i="4"/>
  <c r="D9" i="4"/>
  <c r="D15" i="4"/>
  <c r="V16" i="4"/>
  <c r="D21" i="4"/>
  <c r="D27" i="4"/>
  <c r="V28" i="4"/>
  <c r="Z16" i="5"/>
  <c r="V10" i="4"/>
  <c r="V22" i="4"/>
  <c r="AB8" i="5" l="1"/>
  <c r="Z6" i="5"/>
  <c r="V7" i="4"/>
  <c r="AB24" i="5"/>
  <c r="AB16" i="5"/>
  <c r="AB6" i="5" l="1"/>
</calcChain>
</file>

<file path=xl/sharedStrings.xml><?xml version="1.0" encoding="utf-8"?>
<sst xmlns="http://schemas.openxmlformats.org/spreadsheetml/2006/main" count="378" uniqueCount="216">
  <si>
    <t>(2)　特別区税</t>
    <rPh sb="4" eb="7">
      <t>トクベツク</t>
    </rPh>
    <rPh sb="7" eb="8">
      <t>ゼイ</t>
    </rPh>
    <phoneticPr fontId="24"/>
  </si>
  <si>
    <t>区分</t>
    <rPh sb="0" eb="2">
      <t>クブン</t>
    </rPh>
    <phoneticPr fontId="24"/>
  </si>
  <si>
    <t>特　別　区　民　税</t>
    <rPh sb="0" eb="3">
      <t>トクベツ</t>
    </rPh>
    <rPh sb="4" eb="9">
      <t>クミンゼイ</t>
    </rPh>
    <phoneticPr fontId="24"/>
  </si>
  <si>
    <t>特　　別　　区</t>
    <rPh sb="0" eb="1">
      <t>トク</t>
    </rPh>
    <rPh sb="3" eb="4">
      <t>ベツ</t>
    </rPh>
    <rPh sb="6" eb="7">
      <t>ク</t>
    </rPh>
    <phoneticPr fontId="24"/>
  </si>
  <si>
    <t>軽　自　動　車　税</t>
    <rPh sb="0" eb="7">
      <t>ケイジドウシャ</t>
    </rPh>
    <rPh sb="8" eb="9">
      <t>ゼイ</t>
    </rPh>
    <phoneticPr fontId="24"/>
  </si>
  <si>
    <t>均　　　等　　　割</t>
    <rPh sb="0" eb="1">
      <t>タモツ</t>
    </rPh>
    <rPh sb="4" eb="5">
      <t>トウ</t>
    </rPh>
    <rPh sb="8" eb="9">
      <t>ワリ</t>
    </rPh>
    <phoneticPr fontId="24"/>
  </si>
  <si>
    <t>所　　　得　　　割</t>
    <rPh sb="0" eb="1">
      <t>トコロ</t>
    </rPh>
    <rPh sb="4" eb="5">
      <t>トク</t>
    </rPh>
    <rPh sb="8" eb="9">
      <t>ワリ</t>
    </rPh>
    <phoneticPr fontId="24"/>
  </si>
  <si>
    <t>調定額</t>
    <rPh sb="0" eb="2">
      <t>チョウテイ</t>
    </rPh>
    <rPh sb="2" eb="3">
      <t>ガク</t>
    </rPh>
    <phoneticPr fontId="24"/>
  </si>
  <si>
    <t>収入額</t>
    <rPh sb="0" eb="3">
      <t>シュウニュウガク</t>
    </rPh>
    <phoneticPr fontId="24"/>
  </si>
  <si>
    <t>収入歩合</t>
    <rPh sb="0" eb="2">
      <t>シュウニュウ</t>
    </rPh>
    <rPh sb="2" eb="4">
      <t>ブアイ</t>
    </rPh>
    <phoneticPr fontId="24"/>
  </si>
  <si>
    <t>千円</t>
    <rPh sb="0" eb="2">
      <t>センエン</t>
    </rPh>
    <phoneticPr fontId="24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</si>
  <si>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24"/>
  </si>
  <si>
    <t>千</t>
    <rPh sb="0" eb="1">
      <t>セン</t>
    </rPh>
    <phoneticPr fontId="24"/>
  </si>
  <si>
    <t>中   央   区</t>
    <rPh sb="0" eb="1">
      <t>ナカ</t>
    </rPh>
    <rPh sb="4" eb="5">
      <t>ヒサシ</t>
    </rPh>
    <rPh sb="8" eb="9">
      <t>ク</t>
    </rPh>
    <phoneticPr fontId="24"/>
  </si>
  <si>
    <t>中</t>
    <rPh sb="0" eb="1">
      <t>ナカ</t>
    </rPh>
    <phoneticPr fontId="24"/>
  </si>
  <si>
    <t>港         区</t>
    <rPh sb="0" eb="1">
      <t>ミナト</t>
    </rPh>
    <rPh sb="10" eb="11">
      <t>ク</t>
    </rPh>
    <phoneticPr fontId="24"/>
  </si>
  <si>
    <t>港</t>
    <rPh sb="0" eb="1">
      <t>ミナト</t>
    </rPh>
    <phoneticPr fontId="24"/>
  </si>
  <si>
    <t>新   宿   区</t>
    <rPh sb="0" eb="1">
      <t>シン</t>
    </rPh>
    <rPh sb="4" eb="5">
      <t>ヤド</t>
    </rPh>
    <rPh sb="8" eb="9">
      <t>ク</t>
    </rPh>
    <phoneticPr fontId="24"/>
  </si>
  <si>
    <t>新</t>
    <rPh sb="0" eb="1">
      <t>シン</t>
    </rPh>
    <phoneticPr fontId="24"/>
  </si>
  <si>
    <t>文   京   区</t>
    <rPh sb="0" eb="1">
      <t>ブン</t>
    </rPh>
    <rPh sb="4" eb="5">
      <t>キョウ</t>
    </rPh>
    <rPh sb="8" eb="9">
      <t>ク</t>
    </rPh>
    <phoneticPr fontId="24"/>
  </si>
  <si>
    <t>文</t>
    <rPh sb="0" eb="1">
      <t>ブン</t>
    </rPh>
    <phoneticPr fontId="24"/>
  </si>
  <si>
    <t>台   東   区</t>
    <rPh sb="0" eb="1">
      <t>ダイ</t>
    </rPh>
    <rPh sb="4" eb="5">
      <t>ヒガシ</t>
    </rPh>
    <rPh sb="8" eb="9">
      <t>ク</t>
    </rPh>
    <phoneticPr fontId="24"/>
  </si>
  <si>
    <t>台</t>
    <rPh sb="0" eb="1">
      <t>ダイ</t>
    </rPh>
    <phoneticPr fontId="24"/>
  </si>
  <si>
    <t>墨   田   区</t>
    <rPh sb="0" eb="1">
      <t>スミ</t>
    </rPh>
    <rPh sb="4" eb="5">
      <t>タ</t>
    </rPh>
    <rPh sb="8" eb="9">
      <t>ク</t>
    </rPh>
    <phoneticPr fontId="24"/>
  </si>
  <si>
    <t>墨</t>
    <rPh sb="0" eb="1">
      <t>スミ</t>
    </rPh>
    <phoneticPr fontId="24"/>
  </si>
  <si>
    <t>江   東   区</t>
    <rPh sb="0" eb="1">
      <t>エ</t>
    </rPh>
    <rPh sb="4" eb="5">
      <t>ヒガシ</t>
    </rPh>
    <rPh sb="8" eb="9">
      <t>ク</t>
    </rPh>
    <phoneticPr fontId="24"/>
  </si>
  <si>
    <t>江</t>
    <rPh sb="0" eb="1">
      <t>エ</t>
    </rPh>
    <phoneticPr fontId="24"/>
  </si>
  <si>
    <t>品   川   区</t>
    <rPh sb="0" eb="1">
      <t>シナ</t>
    </rPh>
    <rPh sb="4" eb="5">
      <t>カワ</t>
    </rPh>
    <rPh sb="8" eb="9">
      <t>ク</t>
    </rPh>
    <phoneticPr fontId="24"/>
  </si>
  <si>
    <t>品</t>
    <rPh sb="0" eb="1">
      <t>ヒン</t>
    </rPh>
    <phoneticPr fontId="24"/>
  </si>
  <si>
    <t>目   黒   区</t>
    <rPh sb="0" eb="1">
      <t>メ</t>
    </rPh>
    <rPh sb="4" eb="5">
      <t>クロ</t>
    </rPh>
    <rPh sb="8" eb="9">
      <t>ク</t>
    </rPh>
    <phoneticPr fontId="24"/>
  </si>
  <si>
    <t>目</t>
    <rPh sb="0" eb="1">
      <t>メ</t>
    </rPh>
    <phoneticPr fontId="24"/>
  </si>
  <si>
    <t>大   田   区</t>
    <rPh sb="0" eb="1">
      <t>ダイ</t>
    </rPh>
    <rPh sb="4" eb="5">
      <t>タ</t>
    </rPh>
    <rPh sb="8" eb="9">
      <t>ク</t>
    </rPh>
    <phoneticPr fontId="24"/>
  </si>
  <si>
    <t>大</t>
    <rPh sb="0" eb="1">
      <t>ダイ</t>
    </rPh>
    <phoneticPr fontId="24"/>
  </si>
  <si>
    <t>世 田 谷 区</t>
    <rPh sb="0" eb="1">
      <t>ヨ</t>
    </rPh>
    <rPh sb="2" eb="3">
      <t>タ</t>
    </rPh>
    <rPh sb="4" eb="5">
      <t>タニ</t>
    </rPh>
    <rPh sb="6" eb="7">
      <t>ク</t>
    </rPh>
    <phoneticPr fontId="24"/>
  </si>
  <si>
    <t>世</t>
    <rPh sb="0" eb="1">
      <t>ヨ</t>
    </rPh>
    <phoneticPr fontId="24"/>
  </si>
  <si>
    <t>渋   谷   区</t>
    <rPh sb="0" eb="1">
      <t>シブ</t>
    </rPh>
    <rPh sb="4" eb="5">
      <t>タニ</t>
    </rPh>
    <rPh sb="8" eb="9">
      <t>ク</t>
    </rPh>
    <phoneticPr fontId="24"/>
  </si>
  <si>
    <t>渋</t>
    <rPh sb="0" eb="1">
      <t>シブ</t>
    </rPh>
    <phoneticPr fontId="24"/>
  </si>
  <si>
    <t>中   野   区</t>
    <rPh sb="0" eb="1">
      <t>ナカ</t>
    </rPh>
    <rPh sb="4" eb="5">
      <t>ノ</t>
    </rPh>
    <rPh sb="8" eb="9">
      <t>ク</t>
    </rPh>
    <phoneticPr fontId="24"/>
  </si>
  <si>
    <t>杉   並   区</t>
    <rPh sb="0" eb="1">
      <t>スギ</t>
    </rPh>
    <rPh sb="4" eb="5">
      <t>ナミ</t>
    </rPh>
    <rPh sb="8" eb="9">
      <t>ク</t>
    </rPh>
    <phoneticPr fontId="24"/>
  </si>
  <si>
    <t>杉</t>
    <rPh sb="0" eb="1">
      <t>スギ</t>
    </rPh>
    <phoneticPr fontId="24"/>
  </si>
  <si>
    <t>豊   島   区</t>
    <rPh sb="0" eb="1">
      <t>ユタカ</t>
    </rPh>
    <rPh sb="4" eb="5">
      <t>シマ</t>
    </rPh>
    <rPh sb="8" eb="9">
      <t>ク</t>
    </rPh>
    <phoneticPr fontId="24"/>
  </si>
  <si>
    <t>豊</t>
    <rPh sb="0" eb="1">
      <t>トヨ</t>
    </rPh>
    <phoneticPr fontId="24"/>
  </si>
  <si>
    <t>北</t>
    <rPh sb="0" eb="1">
      <t>キタ</t>
    </rPh>
    <phoneticPr fontId="24"/>
  </si>
  <si>
    <t>荒   川   区</t>
    <rPh sb="0" eb="1">
      <t>アラ</t>
    </rPh>
    <rPh sb="4" eb="5">
      <t>カワ</t>
    </rPh>
    <rPh sb="8" eb="9">
      <t>ク</t>
    </rPh>
    <phoneticPr fontId="24"/>
  </si>
  <si>
    <t>荒</t>
    <rPh sb="0" eb="1">
      <t>アラ</t>
    </rPh>
    <phoneticPr fontId="24"/>
  </si>
  <si>
    <t>板   橋   区</t>
    <rPh sb="0" eb="1">
      <t>イタ</t>
    </rPh>
    <rPh sb="4" eb="5">
      <t>ハシ</t>
    </rPh>
    <rPh sb="8" eb="9">
      <t>ク</t>
    </rPh>
    <phoneticPr fontId="24"/>
  </si>
  <si>
    <t>板</t>
    <rPh sb="0" eb="1">
      <t>イタ</t>
    </rPh>
    <phoneticPr fontId="24"/>
  </si>
  <si>
    <t>練   馬   区</t>
    <rPh sb="0" eb="1">
      <t>ネリ</t>
    </rPh>
    <rPh sb="4" eb="5">
      <t>ウマ</t>
    </rPh>
    <rPh sb="8" eb="9">
      <t>ク</t>
    </rPh>
    <phoneticPr fontId="24"/>
  </si>
  <si>
    <t>練</t>
    <rPh sb="0" eb="1">
      <t>ネ</t>
    </rPh>
    <phoneticPr fontId="24"/>
  </si>
  <si>
    <t>足   立   区</t>
    <rPh sb="0" eb="1">
      <t>アシ</t>
    </rPh>
    <rPh sb="4" eb="5">
      <t>リツ</t>
    </rPh>
    <rPh sb="8" eb="9">
      <t>ク</t>
    </rPh>
    <phoneticPr fontId="24"/>
  </si>
  <si>
    <t>足</t>
    <rPh sb="0" eb="1">
      <t>アシ</t>
    </rPh>
    <phoneticPr fontId="24"/>
  </si>
  <si>
    <t>葛   飾   区</t>
    <rPh sb="0" eb="1">
      <t>クズ</t>
    </rPh>
    <rPh sb="4" eb="5">
      <t>カザリ</t>
    </rPh>
    <rPh sb="8" eb="9">
      <t>ク</t>
    </rPh>
    <phoneticPr fontId="24"/>
  </si>
  <si>
    <t>葛</t>
    <rPh sb="0" eb="1">
      <t>カツ</t>
    </rPh>
    <phoneticPr fontId="24"/>
  </si>
  <si>
    <t>江 戸 川 区</t>
    <rPh sb="0" eb="1">
      <t>エ</t>
    </rPh>
    <rPh sb="2" eb="3">
      <t>ト</t>
    </rPh>
    <rPh sb="4" eb="5">
      <t>カワ</t>
    </rPh>
    <rPh sb="6" eb="7">
      <t>ク</t>
    </rPh>
    <phoneticPr fontId="24"/>
  </si>
  <si>
    <t>（単位：千円、％）</t>
    <rPh sb="1" eb="3">
      <t>タンイ</t>
    </rPh>
    <rPh sb="4" eb="6">
      <t>センエン</t>
    </rPh>
    <phoneticPr fontId="24"/>
  </si>
  <si>
    <t>調　定　額　内　訳</t>
    <rPh sb="0" eb="3">
      <t>チョウテイ</t>
    </rPh>
    <rPh sb="4" eb="5">
      <t>ガク</t>
    </rPh>
    <rPh sb="6" eb="9">
      <t>ウチワケ</t>
    </rPh>
    <phoneticPr fontId="24"/>
  </si>
  <si>
    <t>特 別 区 た ば こ 税</t>
    <rPh sb="0" eb="5">
      <t>トクベツク</t>
    </rPh>
    <rPh sb="12" eb="13">
      <t>ゼイ</t>
    </rPh>
    <phoneticPr fontId="24"/>
  </si>
  <si>
    <t>鉱　　産　　税</t>
    <rPh sb="0" eb="7">
      <t>コウサンゼイ</t>
    </rPh>
    <phoneticPr fontId="24"/>
  </si>
  <si>
    <t>法定外普通税</t>
    <rPh sb="0" eb="3">
      <t>ホウテイガイ</t>
    </rPh>
    <rPh sb="3" eb="5">
      <t>フツウ</t>
    </rPh>
    <rPh sb="5" eb="6">
      <t>ゼイ</t>
    </rPh>
    <phoneticPr fontId="24"/>
  </si>
  <si>
    <t>入　　　湯　　　税</t>
    <rPh sb="0" eb="9">
      <t>ニュウトウゼイ</t>
    </rPh>
    <phoneticPr fontId="24"/>
  </si>
  <si>
    <t>旧法による税</t>
    <rPh sb="0" eb="2">
      <t>キュウホウ</t>
    </rPh>
    <rPh sb="5" eb="6">
      <t>ゼイ</t>
    </rPh>
    <phoneticPr fontId="24"/>
  </si>
  <si>
    <t>合　　　　　　　　計</t>
    <rPh sb="0" eb="10">
      <t>ゴウケイ</t>
    </rPh>
    <phoneticPr fontId="24"/>
  </si>
  <si>
    <t>均等割（現年課税分）</t>
    <rPh sb="0" eb="2">
      <t>キントウ</t>
    </rPh>
    <rPh sb="2" eb="3">
      <t>ワリ</t>
    </rPh>
    <rPh sb="4" eb="6">
      <t>ゲンネン</t>
    </rPh>
    <rPh sb="6" eb="9">
      <t>カゼイブン</t>
    </rPh>
    <phoneticPr fontId="24"/>
  </si>
  <si>
    <t>所得割（現年課税分）</t>
    <rPh sb="0" eb="3">
      <t>ショトクワリ</t>
    </rPh>
    <rPh sb="4" eb="6">
      <t>ゲンネン</t>
    </rPh>
    <rPh sb="6" eb="9">
      <t>カゼイブン</t>
    </rPh>
    <phoneticPr fontId="24"/>
  </si>
  <si>
    <t>滞納繰越分</t>
    <rPh sb="0" eb="2">
      <t>タイノウ</t>
    </rPh>
    <rPh sb="2" eb="4">
      <t>クリコシ</t>
    </rPh>
    <rPh sb="4" eb="5">
      <t>ブン</t>
    </rPh>
    <phoneticPr fontId="24"/>
  </si>
  <si>
    <t>区　　　　　　　　　　　　　　　　　　　分</t>
    <rPh sb="0" eb="21">
      <t>クブン</t>
    </rPh>
    <phoneticPr fontId="24"/>
  </si>
  <si>
    <t>納　税　義　務　者</t>
    <rPh sb="0" eb="3">
      <t>ノウゼイ</t>
    </rPh>
    <rPh sb="4" eb="7">
      <t>ギム</t>
    </rPh>
    <rPh sb="8" eb="9">
      <t>シャ</t>
    </rPh>
    <phoneticPr fontId="24"/>
  </si>
  <si>
    <t>課　税　客　体</t>
    <rPh sb="0" eb="3">
      <t>カゼイ</t>
    </rPh>
    <rPh sb="4" eb="7">
      <t>キャクタイ</t>
    </rPh>
    <phoneticPr fontId="24"/>
  </si>
  <si>
    <t>課　　税　　標　　準</t>
    <rPh sb="0" eb="4">
      <t>カゼイ</t>
    </rPh>
    <rPh sb="6" eb="10">
      <t>ヒョウジュン</t>
    </rPh>
    <phoneticPr fontId="24"/>
  </si>
  <si>
    <t>税　　　　　　　　　　率</t>
    <rPh sb="0" eb="12">
      <t>ゼイリツ</t>
    </rPh>
    <phoneticPr fontId="24"/>
  </si>
  <si>
    <t>賦課期日</t>
    <rPh sb="0" eb="2">
      <t>フカ</t>
    </rPh>
    <rPh sb="2" eb="4">
      <t>キジツ</t>
    </rPh>
    <phoneticPr fontId="24"/>
  </si>
  <si>
    <t>納　　　　　期</t>
    <rPh sb="0" eb="7">
      <t>ノウキ</t>
    </rPh>
    <phoneticPr fontId="24"/>
  </si>
  <si>
    <t>徴収方法</t>
    <rPh sb="0" eb="2">
      <t>チョウシュウ</t>
    </rPh>
    <rPh sb="2" eb="4">
      <t>ホウホウ</t>
    </rPh>
    <phoneticPr fontId="24"/>
  </si>
  <si>
    <t>○区内に住所を有する個人</t>
    <rPh sb="1" eb="3">
      <t>クナイ</t>
    </rPh>
    <rPh sb="4" eb="6">
      <t>ジュウショ</t>
    </rPh>
    <rPh sb="7" eb="8">
      <t>ユウ</t>
    </rPh>
    <rPh sb="10" eb="12">
      <t>コジン</t>
    </rPh>
    <phoneticPr fontId="24"/>
  </si>
  <si>
    <t>特別区民税</t>
    <rPh sb="0" eb="2">
      <t>トクベツ</t>
    </rPh>
    <rPh sb="2" eb="5">
      <t>クミンゼイ</t>
    </rPh>
    <phoneticPr fontId="24"/>
  </si>
  <si>
    <t>○原動機付自転車</t>
    <rPh sb="1" eb="5">
      <t>ゲンドウキツキ</t>
    </rPh>
    <rPh sb="5" eb="8">
      <t>ジテンシャ</t>
    </rPh>
    <phoneticPr fontId="24"/>
  </si>
  <si>
    <t>○軽自動車・小型特殊自動車</t>
    <rPh sb="1" eb="5">
      <t>ケイジドウシャ</t>
    </rPh>
    <rPh sb="6" eb="8">
      <t>コガタ</t>
    </rPh>
    <rPh sb="8" eb="10">
      <t>トクシュ</t>
    </rPh>
    <rPh sb="10" eb="13">
      <t>ジドウシャ</t>
    </rPh>
    <phoneticPr fontId="24"/>
  </si>
  <si>
    <t>（条例）</t>
    <rPh sb="1" eb="3">
      <t>ジョウレイ</t>
    </rPh>
    <phoneticPr fontId="24"/>
  </si>
  <si>
    <t>　　　　　貨物</t>
    <rPh sb="5" eb="7">
      <t>カモツ</t>
    </rPh>
    <phoneticPr fontId="24"/>
  </si>
  <si>
    <t>特別区税</t>
    <rPh sb="0" eb="3">
      <t>トクベツク</t>
    </rPh>
    <rPh sb="3" eb="4">
      <t>ゼイ</t>
    </rPh>
    <phoneticPr fontId="24"/>
  </si>
  <si>
    <t>○二輪の小型自動車</t>
    <rPh sb="1" eb="3">
      <t>ニリン</t>
    </rPh>
    <rPh sb="4" eb="6">
      <t>コガタ</t>
    </rPh>
    <rPh sb="6" eb="9">
      <t>ジドウシャ</t>
    </rPh>
    <phoneticPr fontId="24"/>
  </si>
  <si>
    <t>申告納付</t>
    <rPh sb="0" eb="2">
      <t>シンコク</t>
    </rPh>
    <rPh sb="2" eb="4">
      <t>ノウフ</t>
    </rPh>
    <phoneticPr fontId="24"/>
  </si>
  <si>
    <t>鉱産税</t>
    <rPh sb="0" eb="3">
      <t>コウサンゼイ</t>
    </rPh>
    <phoneticPr fontId="24"/>
  </si>
  <si>
    <t>市町村法定外普通税</t>
    <rPh sb="0" eb="3">
      <t>シチョウソン</t>
    </rPh>
    <rPh sb="3" eb="6">
      <t>ホウテイガイ</t>
    </rPh>
    <rPh sb="6" eb="9">
      <t>フツウゼイ</t>
    </rPh>
    <phoneticPr fontId="24"/>
  </si>
  <si>
    <t>入湯客</t>
    <rPh sb="0" eb="2">
      <t>ニュウトウ</t>
    </rPh>
    <rPh sb="2" eb="3">
      <t>キャク</t>
    </rPh>
    <phoneticPr fontId="24"/>
  </si>
  <si>
    <t>入湯税</t>
    <rPh sb="0" eb="2">
      <t>ニュウトウ</t>
    </rPh>
    <rPh sb="2" eb="3">
      <t>ゼイ</t>
    </rPh>
    <phoneticPr fontId="24"/>
  </si>
  <si>
    <t>水利地益税</t>
    <rPh sb="0" eb="2">
      <t>スイリ</t>
    </rPh>
    <rPh sb="2" eb="3">
      <t>チ</t>
    </rPh>
    <rPh sb="3" eb="5">
      <t>エキゼイ</t>
    </rPh>
    <phoneticPr fontId="24"/>
  </si>
  <si>
    <t>共同施設税</t>
    <rPh sb="0" eb="2">
      <t>キョウドウ</t>
    </rPh>
    <rPh sb="2" eb="4">
      <t>シセツ</t>
    </rPh>
    <rPh sb="4" eb="5">
      <t>ゼイ</t>
    </rPh>
    <phoneticPr fontId="24"/>
  </si>
  <si>
    <t>宅地開発税</t>
    <rPh sb="0" eb="2">
      <t>タクチ</t>
    </rPh>
    <rPh sb="2" eb="4">
      <t>カイハツ</t>
    </rPh>
    <rPh sb="4" eb="5">
      <t>ゼイ</t>
    </rPh>
    <phoneticPr fontId="24"/>
  </si>
  <si>
    <t>市町村法定外目的税</t>
    <rPh sb="0" eb="3">
      <t>シチョウソン</t>
    </rPh>
    <rPh sb="3" eb="6">
      <t>ホウテイガイ</t>
    </rPh>
    <rPh sb="6" eb="8">
      <t>モクテキ</t>
    </rPh>
    <rPh sb="8" eb="9">
      <t>フツウゼイ</t>
    </rPh>
    <phoneticPr fontId="24"/>
  </si>
  <si>
    <t>○均等割</t>
    <rPh sb="1" eb="3">
      <t>キントウ</t>
    </rPh>
    <rPh sb="3" eb="4">
      <t>ワリ</t>
    </rPh>
    <phoneticPr fontId="24"/>
  </si>
  <si>
    <t>・普通徴収</t>
    <rPh sb="1" eb="3">
      <t>フツウ</t>
    </rPh>
    <rPh sb="3" eb="5">
      <t>チョウシュウ</t>
    </rPh>
    <phoneticPr fontId="24"/>
  </si>
  <si>
    <t>・給与特別徴収</t>
    <rPh sb="1" eb="3">
      <t>キュウヨ</t>
    </rPh>
    <rPh sb="3" eb="5">
      <t>トクベツ</t>
    </rPh>
    <rPh sb="5" eb="7">
      <t>チョウシュウ</t>
    </rPh>
    <phoneticPr fontId="24"/>
  </si>
  <si>
    <t>共同施設により特に利益を受ける者</t>
    <rPh sb="0" eb="2">
      <t>キョウドウ</t>
    </rPh>
    <rPh sb="2" eb="4">
      <t>シセツ</t>
    </rPh>
    <rPh sb="7" eb="8">
      <t>トク</t>
    </rPh>
    <rPh sb="9" eb="11">
      <t>リエキ</t>
    </rPh>
    <rPh sb="12" eb="13">
      <t>ウ</t>
    </rPh>
    <rPh sb="15" eb="16">
      <t>モノ</t>
    </rPh>
    <phoneticPr fontId="24"/>
  </si>
  <si>
    <t>4月1日</t>
    <rPh sb="1" eb="2">
      <t>ガツ</t>
    </rPh>
    <rPh sb="3" eb="4">
      <t>ニチ</t>
    </rPh>
    <phoneticPr fontId="24"/>
  </si>
  <si>
    <t>○区内に事務所・事業所・家屋敷を</t>
    <rPh sb="1" eb="3">
      <t>クナイ</t>
    </rPh>
    <rPh sb="4" eb="7">
      <t>ジムショ</t>
    </rPh>
    <rPh sb="8" eb="11">
      <t>ジギョウショ</t>
    </rPh>
    <rPh sb="12" eb="13">
      <t>イエ</t>
    </rPh>
    <phoneticPr fontId="24"/>
  </si>
  <si>
    <t>　 を有しない者</t>
    <rPh sb="3" eb="4">
      <t>ユウ</t>
    </rPh>
    <rPh sb="7" eb="8">
      <t>モノ</t>
    </rPh>
    <phoneticPr fontId="24"/>
  </si>
  <si>
    <t>原動機付自転車・軽自動車・小型特</t>
    <rPh sb="0" eb="3">
      <t>ゲンドウキ</t>
    </rPh>
    <rPh sb="3" eb="4">
      <t>ツキ</t>
    </rPh>
    <rPh sb="4" eb="7">
      <t>ジテンシャ</t>
    </rPh>
    <rPh sb="8" eb="11">
      <t>ケイジドウシャ</t>
    </rPh>
    <phoneticPr fontId="24"/>
  </si>
  <si>
    <t>殊自動車・二輪の小型自動車の所</t>
    <rPh sb="0" eb="1">
      <t>コト</t>
    </rPh>
    <rPh sb="1" eb="4">
      <t>ジテンシャ</t>
    </rPh>
    <rPh sb="5" eb="7">
      <t>ニリン</t>
    </rPh>
    <phoneticPr fontId="24"/>
  </si>
  <si>
    <t>原動機付自転車・軽自動</t>
    <rPh sb="0" eb="3">
      <t>ゲンドウキ</t>
    </rPh>
    <rPh sb="3" eb="4">
      <t>ツキ</t>
    </rPh>
    <rPh sb="4" eb="7">
      <t>ジテンシャ</t>
    </rPh>
    <rPh sb="8" eb="9">
      <t>ケイジドウシャ</t>
    </rPh>
    <phoneticPr fontId="24"/>
  </si>
  <si>
    <t>車・小型特殊自動車・二</t>
    <rPh sb="0" eb="1">
      <t>シャ</t>
    </rPh>
    <rPh sb="2" eb="4">
      <t>コガタ</t>
    </rPh>
    <rPh sb="4" eb="6">
      <t>トクシュ</t>
    </rPh>
    <rPh sb="6" eb="7">
      <t>ジテンシャ</t>
    </rPh>
    <phoneticPr fontId="24"/>
  </si>
  <si>
    <t>輪の小型自動車</t>
    <rPh sb="0" eb="1">
      <t>ワ</t>
    </rPh>
    <rPh sb="2" eb="4">
      <t>コガタ</t>
    </rPh>
    <rPh sb="4" eb="5">
      <t>ジ</t>
    </rPh>
    <phoneticPr fontId="24"/>
  </si>
  <si>
    <t>　 有する個人で、当該区内に住所</t>
    <rPh sb="2" eb="3">
      <t>ユウ</t>
    </rPh>
    <rPh sb="5" eb="7">
      <t>コジン</t>
    </rPh>
    <rPh sb="9" eb="11">
      <t>トウガイ</t>
    </rPh>
    <phoneticPr fontId="24"/>
  </si>
  <si>
    <t>　　　　　 ：（営業） 5,500円（6,900円）</t>
    <rPh sb="8" eb="10">
      <t>エイギョウ</t>
    </rPh>
    <rPh sb="17" eb="18">
      <t>エン</t>
    </rPh>
    <rPh sb="24" eb="25">
      <t>エン</t>
    </rPh>
    <phoneticPr fontId="24"/>
  </si>
  <si>
    <t>　　　　　 ：（自家） 7,200円（10,800円）</t>
    <rPh sb="8" eb="10">
      <t>ジカ</t>
    </rPh>
    <rPh sb="17" eb="18">
      <t>エン</t>
    </rPh>
    <rPh sb="25" eb="26">
      <t>エン</t>
    </rPh>
    <phoneticPr fontId="24"/>
  </si>
  <si>
    <t>　　　　　 ：（営業） 3,000円（3,800円）</t>
    <rPh sb="8" eb="10">
      <t>エイギョウ</t>
    </rPh>
    <rPh sb="17" eb="18">
      <t>エン</t>
    </rPh>
    <rPh sb="24" eb="25">
      <t>エン</t>
    </rPh>
    <phoneticPr fontId="24"/>
  </si>
  <si>
    <t>　　　　　 ：（自家） 4,000円（5,000円）</t>
    <rPh sb="8" eb="10">
      <t>ジカ</t>
    </rPh>
    <rPh sb="17" eb="18">
      <t>エン</t>
    </rPh>
    <rPh sb="24" eb="25">
      <t>エン</t>
    </rPh>
    <phoneticPr fontId="24"/>
  </si>
  <si>
    <t xml:space="preserve">    民　　税　　内　　訳</t>
    <phoneticPr fontId="24"/>
  </si>
  <si>
    <t>％</t>
    <phoneticPr fontId="24"/>
  </si>
  <si>
    <t>○所得割　</t>
    <phoneticPr fontId="24"/>
  </si>
  <si>
    <t>　6・8・10・1月（条例）</t>
    <phoneticPr fontId="24"/>
  </si>
  <si>
    <t>　6月～翌年5月の翌月10日</t>
    <phoneticPr fontId="24"/>
  </si>
  <si>
    <t>・年金特別徴収</t>
    <phoneticPr fontId="24"/>
  </si>
  <si>
    <t>　(本徴収)</t>
    <phoneticPr fontId="24"/>
  </si>
  <si>
    <t>　10・12・2月の翌月10日</t>
    <phoneticPr fontId="24"/>
  </si>
  <si>
    <t>　（仮徴収）</t>
    <phoneticPr fontId="24"/>
  </si>
  <si>
    <t>有者</t>
    <phoneticPr fontId="24"/>
  </si>
  <si>
    <t>1/100</t>
    <phoneticPr fontId="24"/>
  </si>
  <si>
    <t>（条例）</t>
    <phoneticPr fontId="24"/>
  </si>
  <si>
    <t>　 雪上車：3,600円</t>
    <rPh sb="2" eb="5">
      <t>セツジョウシャ</t>
    </rPh>
    <rPh sb="11" eb="12">
      <t>エン</t>
    </rPh>
    <phoneticPr fontId="24"/>
  </si>
  <si>
    <t>　 農耕作業用：2,400円</t>
    <rPh sb="2" eb="4">
      <t>ノウコウ</t>
    </rPh>
    <rPh sb="4" eb="7">
      <t>サギョウヨウ</t>
    </rPh>
    <rPh sb="13" eb="14">
      <t>エン</t>
    </rPh>
    <phoneticPr fontId="24"/>
  </si>
  <si>
    <t>　　　　　　　　　 6,000円</t>
    <rPh sb="15" eb="16">
      <t>エン</t>
    </rPh>
    <phoneticPr fontId="24"/>
  </si>
  <si>
    <t>　 特殊作業用：5,900円</t>
    <rPh sb="2" eb="4">
      <t>トクシュ</t>
    </rPh>
    <rPh sb="4" eb="7">
      <t>サギョウヨウ</t>
    </rPh>
    <rPh sb="13" eb="14">
      <t>エン</t>
    </rPh>
    <phoneticPr fontId="24"/>
  </si>
  <si>
    <t>　　　(2,000円・2,400円 3,700円)</t>
    <rPh sb="9" eb="10">
      <t>エン</t>
    </rPh>
    <rPh sb="16" eb="17">
      <t>エン</t>
    </rPh>
    <phoneticPr fontId="24"/>
  </si>
  <si>
    <t>　4・6・8月の翌月10日</t>
  </si>
  <si>
    <t>②土地の譲渡等に係る事業所得等の金額</t>
    <phoneticPr fontId="24"/>
  </si>
  <si>
    <t>③土地・建物等の譲渡所得の金額</t>
    <phoneticPr fontId="24"/>
  </si>
  <si>
    <t>④一般・上場株式等に係る譲渡所得等の金額</t>
    <phoneticPr fontId="24"/>
  </si>
  <si>
    <t>⑤一定の上場株式等に係る配当所得等の金額</t>
    <phoneticPr fontId="24"/>
  </si>
  <si>
    <t>①前年の所得について算定した総所得、退職</t>
    <rPh sb="18" eb="20">
      <t>タイショク</t>
    </rPh>
    <phoneticPr fontId="24"/>
  </si>
  <si>
    <t>　所得（⑦に掲げるものを除く）及び山林所得</t>
    <rPh sb="17" eb="19">
      <t>サンリン</t>
    </rPh>
    <rPh sb="19" eb="21">
      <t>ショトク</t>
    </rPh>
    <phoneticPr fontId="24"/>
  </si>
  <si>
    <t>　の金額</t>
    <phoneticPr fontId="24"/>
  </si>
  <si>
    <t>⑥先物取引に係る雑所得等の金額</t>
    <phoneticPr fontId="24"/>
  </si>
  <si>
    <t>⑦その年中の退職所得の金額（分離課税）</t>
    <rPh sb="14" eb="16">
      <t>ブンリ</t>
    </rPh>
    <rPh sb="16" eb="18">
      <t>カゼイ</t>
    </rPh>
    <phoneticPr fontId="24"/>
  </si>
  <si>
    <t>②7.2／100</t>
    <phoneticPr fontId="24"/>
  </si>
  <si>
    <t>③３／100(長期)、5.4／100(短期)</t>
    <phoneticPr fontId="24"/>
  </si>
  <si>
    <t>④３／100</t>
    <phoneticPr fontId="24"/>
  </si>
  <si>
    <t>⑤３／100</t>
    <phoneticPr fontId="24"/>
  </si>
  <si>
    <t>⑥３／100</t>
    <phoneticPr fontId="24"/>
  </si>
  <si>
    <t>⑦６／100</t>
    <phoneticPr fontId="24"/>
  </si>
  <si>
    <t>・分離課税に係る所得割</t>
    <rPh sb="1" eb="3">
      <t>ブンリ</t>
    </rPh>
    <rPh sb="3" eb="5">
      <t>カゼイ</t>
    </rPh>
    <rPh sb="6" eb="7">
      <t>カカ</t>
    </rPh>
    <rPh sb="8" eb="10">
      <t>ショトク</t>
    </rPh>
    <rPh sb="10" eb="11">
      <t>ワリ</t>
    </rPh>
    <phoneticPr fontId="24"/>
  </si>
  <si>
    <t>１台ごとに定める税率</t>
    <rPh sb="1" eb="2">
      <t>ダイ</t>
    </rPh>
    <rPh sb="5" eb="6">
      <t>サダ</t>
    </rPh>
    <rPh sb="8" eb="9">
      <t>ゼイ</t>
    </rPh>
    <rPh sb="9" eb="10">
      <t>リツ</t>
    </rPh>
    <phoneticPr fontId="24"/>
  </si>
  <si>
    <t>課税客体の車種・排気量等の区分により</t>
    <rPh sb="0" eb="2">
      <t>カゼイ</t>
    </rPh>
    <rPh sb="2" eb="4">
      <t>キャクタイ</t>
    </rPh>
    <rPh sb="5" eb="7">
      <t>シャシュ</t>
    </rPh>
    <rPh sb="8" eb="11">
      <t>ハイキリョウ</t>
    </rPh>
    <rPh sb="11" eb="12">
      <t>トウ</t>
    </rPh>
    <phoneticPr fontId="24"/>
  </si>
  <si>
    <t>製造たばこ</t>
    <rPh sb="0" eb="2">
      <t>セイゾウ</t>
    </rPh>
    <phoneticPr fontId="24"/>
  </si>
  <si>
    <t>軽　自　動　車　税
環  境  性  能  割</t>
    <rPh sb="0" eb="7">
      <t>ケイジドウシャ</t>
    </rPh>
    <rPh sb="8" eb="9">
      <t>ゼイ</t>
    </rPh>
    <rPh sb="10" eb="11">
      <t>カン</t>
    </rPh>
    <rPh sb="13" eb="14">
      <t>サカイ</t>
    </rPh>
    <rPh sb="16" eb="17">
      <t>セイ</t>
    </rPh>
    <rPh sb="19" eb="20">
      <t>ノウ</t>
    </rPh>
    <rPh sb="22" eb="23">
      <t>ワリ</t>
    </rPh>
    <phoneticPr fontId="24"/>
  </si>
  <si>
    <t>調 定 額</t>
    <rPh sb="0" eb="1">
      <t>チョウ</t>
    </rPh>
    <rPh sb="2" eb="3">
      <t>サダム</t>
    </rPh>
    <rPh sb="4" eb="5">
      <t>ガク</t>
    </rPh>
    <phoneticPr fontId="24"/>
  </si>
  <si>
    <t>収 入 額</t>
    <rPh sb="0" eb="1">
      <t>オサム</t>
    </rPh>
    <rPh sb="2" eb="3">
      <t>イ</t>
    </rPh>
    <rPh sb="4" eb="5">
      <t>ガク</t>
    </rPh>
    <phoneticPr fontId="24"/>
  </si>
  <si>
    <t>普通徴収</t>
    <phoneticPr fontId="24"/>
  </si>
  <si>
    <t>特別徴収</t>
    <phoneticPr fontId="24"/>
  </si>
  <si>
    <t>①６/100（標準税率）</t>
    <phoneticPr fontId="24"/>
  </si>
  <si>
    <t>三輪以上の軽自動車の取得者</t>
    <phoneticPr fontId="24"/>
  </si>
  <si>
    <t>三輪以上の軽自動車</t>
    <phoneticPr fontId="24"/>
  </si>
  <si>
    <t>1月1日
（⑦：なし）</t>
    <rPh sb="1" eb="2">
      <t>ガツ</t>
    </rPh>
    <rPh sb="3" eb="4">
      <t>ニチ</t>
    </rPh>
    <phoneticPr fontId="24"/>
  </si>
  <si>
    <t>　徴収日の属する月の翌月10日</t>
    <phoneticPr fontId="24"/>
  </si>
  <si>
    <t>申告納付</t>
    <phoneticPr fontId="24"/>
  </si>
  <si>
    <t>（証紙徴収）</t>
    <phoneticPr fontId="24"/>
  </si>
  <si>
    <t xml:space="preserve"> 当該車両番号の指定の時</t>
    <phoneticPr fontId="24"/>
  </si>
  <si>
    <t>軽自動車税環境性能割</t>
    <rPh sb="0" eb="5">
      <t>ケイジドウシャゼイ</t>
    </rPh>
    <rPh sb="5" eb="10">
      <t>カンキョウセイノウワリ</t>
    </rPh>
    <phoneticPr fontId="24"/>
  </si>
  <si>
    <t xml:space="preserve"> 以上の軽自動車</t>
    <phoneticPr fontId="24"/>
  </si>
  <si>
    <t>・車両番号の指定を受ける三輪</t>
    <phoneticPr fontId="24"/>
  </si>
  <si>
    <t>要する価額</t>
    <phoneticPr fontId="24"/>
  </si>
  <si>
    <t>三輪以上の軽自動車の取得のために通常</t>
    <phoneticPr fontId="24"/>
  </si>
  <si>
    <t>環境負荷軽減（燃費基準値達成度等）に</t>
    <phoneticPr fontId="24"/>
  </si>
  <si>
    <t>　　に最初の新規検査を受けた車両の</t>
    <phoneticPr fontId="24"/>
  </si>
  <si>
    <t>　（括弧書きは、平成27年4月1日以降</t>
    <rPh sb="2" eb="4">
      <t>カッコ</t>
    </rPh>
    <rPh sb="4" eb="5">
      <t>カ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イコウ</t>
    </rPh>
    <phoneticPr fontId="24"/>
  </si>
  <si>
    <t>　　税率）</t>
    <phoneticPr fontId="24"/>
  </si>
  <si>
    <t>軽自動車税種別割</t>
    <rPh sb="0" eb="5">
      <t>ケイジドウシャゼイ</t>
    </rPh>
    <rPh sb="5" eb="7">
      <t>シュベツ</t>
    </rPh>
    <rPh sb="7" eb="8">
      <t>ワリ</t>
    </rPh>
    <phoneticPr fontId="24"/>
  </si>
  <si>
    <t>当月分を翌月末日まで</t>
    <phoneticPr fontId="24"/>
  </si>
  <si>
    <t>売渡し等に係る製造たばこの本数</t>
    <phoneticPr fontId="24"/>
  </si>
  <si>
    <t>製造たばこの製造者、特定販売業</t>
    <rPh sb="0" eb="2">
      <t>セイゾウ</t>
    </rPh>
    <rPh sb="6" eb="8">
      <t>セイゾウ</t>
    </rPh>
    <rPh sb="8" eb="9">
      <t>シャ</t>
    </rPh>
    <rPh sb="10" eb="12">
      <t>トクテイ</t>
    </rPh>
    <rPh sb="12" eb="14">
      <t>ハンバイ</t>
    </rPh>
    <phoneticPr fontId="24"/>
  </si>
  <si>
    <t>者又は卸売販売業者</t>
    <phoneticPr fontId="24"/>
  </si>
  <si>
    <t>特別区たばこ税</t>
    <phoneticPr fontId="24"/>
  </si>
  <si>
    <t>鉱業者</t>
    <phoneticPr fontId="24"/>
  </si>
  <si>
    <t>鉱物の掘採の事業</t>
    <phoneticPr fontId="24"/>
  </si>
  <si>
    <t>鉱物の価格</t>
    <phoneticPr fontId="24"/>
  </si>
  <si>
    <t>（一月に掘採した価格が200万円以下</t>
    <rPh sb="16" eb="18">
      <t>イカ</t>
    </rPh>
    <phoneticPr fontId="24"/>
  </si>
  <si>
    <t>　の場合は 0.7/100）</t>
    <phoneticPr fontId="24"/>
  </si>
  <si>
    <t>毎月（条例）</t>
    <phoneticPr fontId="24"/>
  </si>
  <si>
    <t>鉱泉浴場における入湯</t>
    <phoneticPr fontId="24"/>
  </si>
  <si>
    <t>入湯日数</t>
    <phoneticPr fontId="24"/>
  </si>
  <si>
    <t>標準税率１人１日　 150円</t>
    <phoneticPr fontId="24"/>
  </si>
  <si>
    <t>者及び使用者</t>
    <phoneticPr fontId="24"/>
  </si>
  <si>
    <t>利益を受ける土地又は家屋の所有</t>
    <phoneticPr fontId="24"/>
  </si>
  <si>
    <t>水利に関する事業等によ</t>
    <rPh sb="0" eb="2">
      <t>スイリ</t>
    </rPh>
    <rPh sb="3" eb="4">
      <t>カン</t>
    </rPh>
    <rPh sb="6" eb="8">
      <t>ジギョウ</t>
    </rPh>
    <rPh sb="8" eb="9">
      <t>トウ</t>
    </rPh>
    <phoneticPr fontId="24"/>
  </si>
  <si>
    <t>り特に利益を受ける土地</t>
    <phoneticPr fontId="24"/>
  </si>
  <si>
    <t>又は家屋</t>
    <phoneticPr fontId="24"/>
  </si>
  <si>
    <t>土地又は家屋の価格又は面積</t>
    <phoneticPr fontId="24"/>
  </si>
  <si>
    <t>条例に定める区域内で権原により</t>
    <rPh sb="0" eb="2">
      <t>ジョウレイ</t>
    </rPh>
    <rPh sb="3" eb="4">
      <t>サダ</t>
    </rPh>
    <rPh sb="6" eb="9">
      <t>クイキナイ</t>
    </rPh>
    <rPh sb="10" eb="12">
      <t>ケンゲン</t>
    </rPh>
    <phoneticPr fontId="24"/>
  </si>
  <si>
    <t>宅地開発を行う者</t>
    <phoneticPr fontId="24"/>
  </si>
  <si>
    <t>宅地開発</t>
    <phoneticPr fontId="24"/>
  </si>
  <si>
    <t>宅地の面積</t>
    <phoneticPr fontId="24"/>
  </si>
  <si>
    <t>普通税</t>
    <phoneticPr fontId="24"/>
  </si>
  <si>
    <t>目的税</t>
    <rPh sb="0" eb="3">
      <t>モクテキゼイ</t>
    </rPh>
    <phoneticPr fontId="24"/>
  </si>
  <si>
    <t>（普通徴収）</t>
    <rPh sb="1" eb="3">
      <t>フツウ</t>
    </rPh>
    <rPh sb="3" eb="5">
      <t>チョウシュウ</t>
    </rPh>
    <phoneticPr fontId="24"/>
  </si>
  <si>
    <t>北         区</t>
    <rPh sb="0" eb="1">
      <t>キタ</t>
    </rPh>
    <rPh sb="10" eb="11">
      <t>ク</t>
    </rPh>
    <phoneticPr fontId="24"/>
  </si>
  <si>
    <t>　 二輪：3,600円</t>
    <rPh sb="2" eb="3">
      <t>2</t>
    </rPh>
    <rPh sb="3" eb="4">
      <t>リン</t>
    </rPh>
    <rPh sb="10" eb="11">
      <t>エン</t>
    </rPh>
    <phoneticPr fontId="24"/>
  </si>
  <si>
    <t>　 三輪：3,100円（3,900円）</t>
    <rPh sb="2" eb="3">
      <t>3</t>
    </rPh>
    <rPh sb="3" eb="4">
      <t>リン</t>
    </rPh>
    <rPh sb="10" eb="11">
      <t>エン</t>
    </rPh>
    <rPh sb="17" eb="18">
      <t>エン</t>
    </rPh>
    <phoneticPr fontId="24"/>
  </si>
  <si>
    <t>　 四輪：乗用</t>
    <rPh sb="2" eb="3">
      <t>4</t>
    </rPh>
    <rPh sb="3" eb="4">
      <t>リン</t>
    </rPh>
    <rPh sb="5" eb="7">
      <t>ジョウヨウ</t>
    </rPh>
    <phoneticPr fontId="24"/>
  </si>
  <si>
    <t>軽　自　動　車　税
種　　　別　　　割</t>
    <rPh sb="0" eb="7">
      <t>ケイジドウシャ</t>
    </rPh>
    <rPh sb="8" eb="9">
      <t>ゼイ</t>
    </rPh>
    <rPh sb="10" eb="11">
      <t>シュ</t>
    </rPh>
    <rPh sb="14" eb="15">
      <t>ベツ</t>
    </rPh>
    <rPh sb="18" eb="19">
      <t>ワリ</t>
    </rPh>
    <phoneticPr fontId="24"/>
  </si>
  <si>
    <t>計</t>
    <rPh sb="0" eb="1">
      <t>ケイ</t>
    </rPh>
    <phoneticPr fontId="24"/>
  </si>
  <si>
    <t>注１　国民健康保険制度については、すべての特別区において国民健康保険料方式を採用しており、
 　　国民健康保険税方式は採用していない。</t>
    <rPh sb="0" eb="1">
      <t>チュウ</t>
    </rPh>
    <rPh sb="3" eb="5">
      <t>コクミン</t>
    </rPh>
    <rPh sb="5" eb="7">
      <t>ケンコウ</t>
    </rPh>
    <rPh sb="7" eb="9">
      <t>ホケン</t>
    </rPh>
    <rPh sb="9" eb="11">
      <t>セイド</t>
    </rPh>
    <rPh sb="21" eb="24">
      <t>トクベツク</t>
    </rPh>
    <rPh sb="28" eb="30">
      <t>コクミン</t>
    </rPh>
    <rPh sb="30" eb="32">
      <t>ケンコウ</t>
    </rPh>
    <rPh sb="32" eb="34">
      <t>ホケン</t>
    </rPh>
    <rPh sb="34" eb="35">
      <t>リョウ</t>
    </rPh>
    <rPh sb="35" eb="37">
      <t>ホウシキ</t>
    </rPh>
    <rPh sb="38" eb="40">
      <t>サイヨウ</t>
    </rPh>
    <phoneticPr fontId="24"/>
  </si>
  <si>
    <t>注２　東日本大震災からの復興のため、平成26年度から令和5年度まで均等割標準税率が500円引き上げられている。</t>
    <rPh sb="0" eb="1">
      <t>チュウ</t>
    </rPh>
    <rPh sb="3" eb="4">
      <t>ヒガシ</t>
    </rPh>
    <rPh sb="4" eb="6">
      <t>ニホン</t>
    </rPh>
    <rPh sb="6" eb="9">
      <t>ダイシンサイ</t>
    </rPh>
    <rPh sb="12" eb="14">
      <t>フッコウ</t>
    </rPh>
    <rPh sb="18" eb="20">
      <t>ヘイセイ</t>
    </rPh>
    <rPh sb="22" eb="23">
      <t>ネン</t>
    </rPh>
    <rPh sb="23" eb="24">
      <t>ド</t>
    </rPh>
    <rPh sb="26" eb="27">
      <t>レイ</t>
    </rPh>
    <rPh sb="27" eb="28">
      <t>ワ</t>
    </rPh>
    <rPh sb="29" eb="31">
      <t>ネンド</t>
    </rPh>
    <rPh sb="33" eb="35">
      <t>キントウ</t>
    </rPh>
    <rPh sb="35" eb="36">
      <t>ワリ</t>
    </rPh>
    <rPh sb="36" eb="38">
      <t>ヒョウジュン</t>
    </rPh>
    <rPh sb="38" eb="40">
      <t>ゼイリツ</t>
    </rPh>
    <rPh sb="44" eb="45">
      <t>エン</t>
    </rPh>
    <rPh sb="45" eb="46">
      <t>ヒ</t>
    </rPh>
    <rPh sb="47" eb="48">
      <t>ア</t>
    </rPh>
    <phoneticPr fontId="24"/>
  </si>
  <si>
    <t>○均等割　3,500円</t>
    <rPh sb="1" eb="3">
      <t>キントウ</t>
    </rPh>
    <rPh sb="3" eb="4">
      <t>ワリ</t>
    </rPh>
    <rPh sb="10" eb="11">
      <t>エン</t>
    </rPh>
    <phoneticPr fontId="24"/>
  </si>
  <si>
    <t>○所得割</t>
    <phoneticPr fontId="24"/>
  </si>
  <si>
    <t>※₁　平成16年6月1日から豊島区で狭小住戸集合住宅税が施行。</t>
    <rPh sb="3" eb="5">
      <t>ヘイセイ</t>
    </rPh>
    <rPh sb="7" eb="8">
      <t>ネン</t>
    </rPh>
    <rPh sb="9" eb="10">
      <t>ガツ</t>
    </rPh>
    <rPh sb="11" eb="12">
      <t>ニチ</t>
    </rPh>
    <rPh sb="14" eb="17">
      <t>トシマク</t>
    </rPh>
    <rPh sb="18" eb="20">
      <t>キョウショウ</t>
    </rPh>
    <rPh sb="20" eb="21">
      <t>ジュウ</t>
    </rPh>
    <rPh sb="21" eb="22">
      <t>ト</t>
    </rPh>
    <rPh sb="22" eb="24">
      <t>シュウゴウ</t>
    </rPh>
    <rPh sb="24" eb="26">
      <t>ジュウタク</t>
    </rPh>
    <rPh sb="26" eb="27">
      <t>ゼイ</t>
    </rPh>
    <rPh sb="28" eb="30">
      <t>セコウ</t>
    </rPh>
    <phoneticPr fontId="24"/>
  </si>
  <si>
    <t>※₂　印の税目は、特別区においては課税されていない。</t>
    <rPh sb="9" eb="12">
      <t>トクベツク</t>
    </rPh>
    <phoneticPr fontId="24"/>
  </si>
  <si>
    <t>※₂</t>
    <phoneticPr fontId="24"/>
  </si>
  <si>
    <t>※₁</t>
    <phoneticPr fontId="24"/>
  </si>
  <si>
    <t>6,552円/千本</t>
    <phoneticPr fontId="24"/>
  </si>
  <si>
    <t>応じて、自家用自動車 非課税・１％・２％</t>
    <phoneticPr fontId="24"/>
  </si>
  <si>
    <t>営業用自動車 非課税・0.5％・１％・２％</t>
    <phoneticPr fontId="24"/>
  </si>
  <si>
    <t>4月（条例）</t>
    <rPh sb="1" eb="2">
      <t>ガツ</t>
    </rPh>
    <rPh sb="3" eb="5">
      <t>ジョウレイ</t>
    </rPh>
    <phoneticPr fontId="24"/>
  </si>
  <si>
    <t>区          計</t>
    <rPh sb="0" eb="1">
      <t>ク</t>
    </rPh>
    <rPh sb="11" eb="12">
      <t>ケイ</t>
    </rPh>
    <phoneticPr fontId="24"/>
  </si>
  <si>
    <t>　ア　令和４年度　特別区税徴収実績調</t>
    <rPh sb="3" eb="5">
      <t>レイワ</t>
    </rPh>
    <rPh sb="6" eb="8">
      <t>ネンド</t>
    </rPh>
    <rPh sb="7" eb="8">
      <t>ド</t>
    </rPh>
    <rPh sb="9" eb="12">
      <t>トクベツク</t>
    </rPh>
    <rPh sb="12" eb="13">
      <t>ゼイ</t>
    </rPh>
    <rPh sb="13" eb="15">
      <t>チョウシュウ</t>
    </rPh>
    <rPh sb="15" eb="17">
      <t>ジッセキ</t>
    </rPh>
    <rPh sb="17" eb="18">
      <t>シラ</t>
    </rPh>
    <phoneticPr fontId="24"/>
  </si>
  <si>
    <t>　イ　令和５年度　特別区税の税率等</t>
    <rPh sb="3" eb="4">
      <t>レイ</t>
    </rPh>
    <rPh sb="4" eb="5">
      <t>ワ</t>
    </rPh>
    <rPh sb="6" eb="8">
      <t>ネンド</t>
    </rPh>
    <rPh sb="7" eb="8">
      <t>ガンネン</t>
    </rPh>
    <rPh sb="9" eb="12">
      <t>トクベツク</t>
    </rPh>
    <rPh sb="12" eb="13">
      <t>ゼイ</t>
    </rPh>
    <rPh sb="14" eb="16">
      <t>ゼイリツ</t>
    </rPh>
    <rPh sb="16" eb="17">
      <t>トウ</t>
    </rPh>
    <phoneticPr fontId="24"/>
  </si>
  <si>
    <t>令和５年４月１日現在</t>
    <rPh sb="0" eb="2">
      <t>レイワ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</si>
</sst>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_ ;[Red]\-#,##0\ "/>
    <numFmt numFmtId="178" formatCode="#,##0.0_ ;[Red]\-#,##0.0\ "/>
  </numFmts>
  <fonts count="3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7" fillId="0" borderId="0"/>
    <xf numFmtId="0" fontId="9" fillId="0" borderId="0">
      <alignment vertical="center"/>
    </xf>
    <xf numFmtId="0" fontId="22" fillId="0" borderId="0"/>
    <xf numFmtId="0" fontId="23" fillId="4" borderId="0" applyNumberFormat="0" applyBorder="0" applyAlignment="0" applyProtection="0">
      <alignment vertical="center"/>
    </xf>
  </cellStyleXfs>
  <cellXfs count="144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33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35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5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0" xfId="0" applyFont="1" applyAlignment="1">
      <alignment horizontal="center" vertical="distributed" wrapText="1"/>
    </xf>
    <xf numFmtId="0" fontId="25" fillId="0" borderId="0" xfId="0" applyFont="1" applyAlignment="1">
      <alignment vertical="distributed" wrapText="1"/>
    </xf>
    <xf numFmtId="0" fontId="25" fillId="0" borderId="15" xfId="0" applyFont="1" applyBorder="1" applyAlignment="1">
      <alignment vertical="distributed" wrapText="1"/>
    </xf>
    <xf numFmtId="0" fontId="25" fillId="0" borderId="15" xfId="0" applyFont="1" applyBorder="1" applyAlignment="1">
      <alignment vertical="center" wrapText="1"/>
    </xf>
    <xf numFmtId="0" fontId="25" fillId="0" borderId="41" xfId="0" applyFont="1" applyBorder="1" applyAlignment="1">
      <alignment vertical="center"/>
    </xf>
    <xf numFmtId="0" fontId="25" fillId="0" borderId="39" xfId="0" applyFont="1" applyBorder="1" applyAlignment="1">
      <alignment vertical="center" wrapText="1"/>
    </xf>
    <xf numFmtId="0" fontId="25" fillId="0" borderId="42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5" fillId="0" borderId="34" xfId="0" applyFont="1" applyBorder="1" applyAlignment="1">
      <alignment horizontal="center" vertical="center"/>
    </xf>
    <xf numFmtId="0" fontId="25" fillId="0" borderId="44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0" fontId="25" fillId="0" borderId="46" xfId="0" applyFont="1" applyBorder="1" applyAlignment="1">
      <alignment horizontal="center" vertical="center"/>
    </xf>
    <xf numFmtId="0" fontId="25" fillId="0" borderId="17" xfId="0" applyFont="1" applyBorder="1" applyAlignment="1">
      <alignment vertical="center" wrapText="1"/>
    </xf>
    <xf numFmtId="0" fontId="25" fillId="0" borderId="0" xfId="0" applyFont="1" applyAlignment="1">
      <alignment horizontal="center" vertical="distributed" textRotation="255" wrapText="1" justifyLastLine="1"/>
    </xf>
    <xf numFmtId="0" fontId="26" fillId="0" borderId="17" xfId="0" applyFont="1" applyBorder="1" applyAlignment="1">
      <alignment vertical="center" wrapText="1"/>
    </xf>
    <xf numFmtId="0" fontId="26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26" fillId="0" borderId="39" xfId="0" applyFont="1" applyBorder="1" applyAlignment="1">
      <alignment vertical="center" wrapText="1"/>
    </xf>
    <xf numFmtId="0" fontId="25" fillId="0" borderId="47" xfId="0" applyFont="1" applyBorder="1" applyAlignment="1">
      <alignment vertical="center"/>
    </xf>
    <xf numFmtId="0" fontId="25" fillId="0" borderId="39" xfId="0" quotePrefix="1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5" fillId="0" borderId="0" xfId="0" applyFont="1" applyAlignment="1">
      <alignment horizontal="distributed" vertical="center" justifyLastLine="1"/>
    </xf>
    <xf numFmtId="0" fontId="25" fillId="0" borderId="0" xfId="0" applyFont="1" applyAlignment="1">
      <alignment vertical="distributed" textRotation="255" wrapText="1" justifyLastLine="1"/>
    </xf>
    <xf numFmtId="0" fontId="25" fillId="0" borderId="0" xfId="0" applyFont="1" applyAlignment="1">
      <alignment vertical="distributed" textRotation="255" justifyLastLine="1"/>
    </xf>
    <xf numFmtId="0" fontId="25" fillId="0" borderId="22" xfId="0" applyFont="1" applyBorder="1" applyAlignment="1">
      <alignment horizontal="left" vertical="top"/>
    </xf>
    <xf numFmtId="0" fontId="25" fillId="0" borderId="15" xfId="0" applyFont="1" applyBorder="1" applyAlignment="1">
      <alignment vertical="top" wrapText="1"/>
    </xf>
    <xf numFmtId="0" fontId="25" fillId="0" borderId="17" xfId="0" applyFont="1" applyBorder="1" applyAlignment="1">
      <alignment vertical="top"/>
    </xf>
    <xf numFmtId="0" fontId="25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38" fontId="28" fillId="0" borderId="0" xfId="38" applyFont="1" applyFill="1" applyAlignment="1">
      <alignment vertical="center"/>
    </xf>
    <xf numFmtId="0" fontId="28" fillId="0" borderId="13" xfId="0" applyFont="1" applyBorder="1" applyAlignment="1">
      <alignment horizontal="distributed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distributed" vertical="center" indent="1"/>
    </xf>
    <xf numFmtId="0" fontId="28" fillId="0" borderId="15" xfId="0" applyFont="1" applyBorder="1" applyAlignment="1">
      <alignment horizontal="right" vertical="center"/>
    </xf>
    <xf numFmtId="38" fontId="29" fillId="0" borderId="16" xfId="38" applyFont="1" applyFill="1" applyBorder="1" applyAlignment="1">
      <alignment vertical="center"/>
    </xf>
    <xf numFmtId="0" fontId="28" fillId="0" borderId="19" xfId="0" applyFont="1" applyBorder="1" applyAlignment="1">
      <alignment horizontal="center" vertical="center"/>
    </xf>
    <xf numFmtId="177" fontId="29" fillId="0" borderId="17" xfId="0" applyNumberFormat="1" applyFont="1" applyBorder="1" applyAlignment="1">
      <alignment vertical="center"/>
    </xf>
    <xf numFmtId="177" fontId="29" fillId="0" borderId="24" xfId="0" applyNumberFormat="1" applyFont="1" applyBorder="1" applyAlignment="1">
      <alignment vertical="center"/>
    </xf>
    <xf numFmtId="0" fontId="29" fillId="0" borderId="18" xfId="0" applyFont="1" applyBorder="1" applyAlignment="1">
      <alignment horizontal="center" vertical="center"/>
    </xf>
    <xf numFmtId="38" fontId="29" fillId="0" borderId="0" xfId="38" applyFont="1" applyFill="1" applyAlignment="1">
      <alignment vertical="center"/>
    </xf>
    <xf numFmtId="38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77" fontId="29" fillId="0" borderId="0" xfId="0" applyNumberFormat="1" applyFont="1" applyAlignment="1">
      <alignment vertical="center"/>
    </xf>
    <xf numFmtId="177" fontId="28" fillId="0" borderId="20" xfId="0" applyNumberFormat="1" applyFont="1" applyBorder="1" applyAlignment="1">
      <alignment vertical="center"/>
    </xf>
    <xf numFmtId="178" fontId="28" fillId="0" borderId="20" xfId="38" applyNumberFormat="1" applyFont="1" applyFill="1" applyBorder="1" applyAlignment="1">
      <alignment vertical="center"/>
    </xf>
    <xf numFmtId="0" fontId="28" fillId="0" borderId="21" xfId="48" applyFont="1" applyBorder="1" applyAlignment="1">
      <alignment horizontal="center" vertical="center"/>
    </xf>
    <xf numFmtId="38" fontId="28" fillId="0" borderId="0" xfId="0" applyNumberFormat="1" applyFont="1" applyAlignment="1">
      <alignment vertical="center"/>
    </xf>
    <xf numFmtId="0" fontId="28" fillId="0" borderId="12" xfId="0" applyFont="1" applyBorder="1" applyAlignment="1">
      <alignment horizontal="center" vertical="center"/>
    </xf>
    <xf numFmtId="177" fontId="28" fillId="0" borderId="17" xfId="0" applyNumberFormat="1" applyFont="1" applyBorder="1" applyAlignment="1">
      <alignment vertical="center"/>
    </xf>
    <xf numFmtId="178" fontId="28" fillId="0" borderId="17" xfId="38" applyNumberFormat="1" applyFont="1" applyFill="1" applyBorder="1" applyAlignment="1">
      <alignment vertical="center"/>
    </xf>
    <xf numFmtId="0" fontId="28" fillId="0" borderId="22" xfId="48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177" fontId="28" fillId="0" borderId="24" xfId="0" applyNumberFormat="1" applyFont="1" applyBorder="1" applyAlignment="1">
      <alignment vertical="center"/>
    </xf>
    <xf numFmtId="178" fontId="28" fillId="0" borderId="24" xfId="38" applyNumberFormat="1" applyFont="1" applyFill="1" applyBorder="1" applyAlignment="1">
      <alignment vertical="center"/>
    </xf>
    <xf numFmtId="0" fontId="28" fillId="0" borderId="25" xfId="48" applyFont="1" applyBorder="1" applyAlignment="1">
      <alignment horizontal="center" vertical="center"/>
    </xf>
    <xf numFmtId="177" fontId="29" fillId="0" borderId="20" xfId="0" applyNumberFormat="1" applyFont="1" applyBorder="1" applyAlignment="1">
      <alignment vertical="center"/>
    </xf>
    <xf numFmtId="177" fontId="28" fillId="0" borderId="20" xfId="38" applyNumberFormat="1" applyFont="1" applyFill="1" applyBorder="1" applyAlignment="1">
      <alignment vertical="center"/>
    </xf>
    <xf numFmtId="0" fontId="28" fillId="0" borderId="26" xfId="0" applyFont="1" applyBorder="1" applyAlignment="1">
      <alignment horizontal="center" vertical="center"/>
    </xf>
    <xf numFmtId="177" fontId="28" fillId="0" borderId="27" xfId="0" applyNumberFormat="1" applyFont="1" applyBorder="1" applyAlignment="1">
      <alignment vertical="center"/>
    </xf>
    <xf numFmtId="178" fontId="28" fillId="0" borderId="27" xfId="38" applyNumberFormat="1" applyFont="1" applyFill="1" applyBorder="1" applyAlignment="1">
      <alignment vertical="center"/>
    </xf>
    <xf numFmtId="177" fontId="29" fillId="0" borderId="27" xfId="0" applyNumberFormat="1" applyFont="1" applyBorder="1" applyAlignment="1">
      <alignment vertical="center"/>
    </xf>
    <xf numFmtId="0" fontId="28" fillId="0" borderId="28" xfId="48" applyFont="1" applyBorder="1" applyAlignment="1">
      <alignment horizontal="center" vertical="center"/>
    </xf>
    <xf numFmtId="0" fontId="28" fillId="0" borderId="13" xfId="0" applyFont="1" applyBorder="1" applyAlignment="1">
      <alignment horizontal="distributed" vertical="center" indent="1"/>
    </xf>
    <xf numFmtId="0" fontId="25" fillId="0" borderId="22" xfId="48" applyFont="1" applyBorder="1" applyAlignment="1">
      <alignment horizontal="center" vertical="center"/>
    </xf>
    <xf numFmtId="178" fontId="29" fillId="0" borderId="17" xfId="38" applyNumberFormat="1" applyFont="1" applyFill="1" applyBorder="1" applyAlignment="1">
      <alignment vertical="center"/>
    </xf>
    <xf numFmtId="178" fontId="29" fillId="0" borderId="17" xfId="0" applyNumberFormat="1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 textRotation="255"/>
    </xf>
    <xf numFmtId="0" fontId="28" fillId="0" borderId="22" xfId="0" applyFont="1" applyBorder="1" applyAlignment="1">
      <alignment horizontal="center" vertical="center" textRotation="255"/>
    </xf>
    <xf numFmtId="0" fontId="28" fillId="0" borderId="40" xfId="0" applyFont="1" applyBorder="1" applyAlignment="1">
      <alignment horizontal="center" vertical="center" textRotation="255"/>
    </xf>
    <xf numFmtId="0" fontId="28" fillId="0" borderId="5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48" xfId="0" applyFont="1" applyBorder="1" applyAlignment="1">
      <alignment horizontal="distributed" vertical="center" indent="1"/>
    </xf>
    <xf numFmtId="0" fontId="28" fillId="0" borderId="12" xfId="0" applyFont="1" applyBorder="1" applyAlignment="1">
      <alignment horizontal="distributed" vertical="center" indent="1"/>
    </xf>
    <xf numFmtId="0" fontId="28" fillId="0" borderId="49" xfId="0" applyFont="1" applyBorder="1" applyAlignment="1">
      <alignment horizontal="distributed" vertical="center" indent="1"/>
    </xf>
    <xf numFmtId="0" fontId="28" fillId="0" borderId="50" xfId="0" applyFont="1" applyBorder="1" applyAlignment="1">
      <alignment horizontal="center" vertical="center"/>
    </xf>
    <xf numFmtId="0" fontId="28" fillId="0" borderId="52" xfId="0" applyFont="1" applyBorder="1" applyAlignment="1">
      <alignment horizontal="right" vertical="center"/>
    </xf>
    <xf numFmtId="0" fontId="28" fillId="0" borderId="52" xfId="0" applyFont="1" applyBorder="1" applyAlignment="1">
      <alignment horizontal="left" vertical="center"/>
    </xf>
    <xf numFmtId="0" fontId="28" fillId="0" borderId="53" xfId="0" applyFont="1" applyBorder="1" applyAlignment="1">
      <alignment horizontal="left" vertical="center"/>
    </xf>
    <xf numFmtId="0" fontId="28" fillId="0" borderId="58" xfId="0" applyFont="1" applyBorder="1" applyAlignment="1">
      <alignment horizontal="center" vertical="center"/>
    </xf>
    <xf numFmtId="0" fontId="28" fillId="0" borderId="52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28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distributed" vertical="center" justifyLastLine="1"/>
    </xf>
    <xf numFmtId="0" fontId="25" fillId="0" borderId="39" xfId="0" applyFont="1" applyBorder="1" applyAlignment="1">
      <alignment horizontal="distributed" vertical="center" justifyLastLine="1"/>
    </xf>
    <xf numFmtId="0" fontId="25" fillId="0" borderId="1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vertical="center"/>
    </xf>
    <xf numFmtId="0" fontId="25" fillId="0" borderId="16" xfId="0" applyFont="1" applyBorder="1" applyAlignment="1">
      <alignment horizontal="center" vertical="top"/>
    </xf>
    <xf numFmtId="0" fontId="25" fillId="0" borderId="22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distributed" textRotation="255" wrapText="1" justifyLastLine="1"/>
    </xf>
    <xf numFmtId="0" fontId="25" fillId="0" borderId="13" xfId="0" applyFont="1" applyBorder="1" applyAlignment="1">
      <alignment vertical="distributed" textRotation="255" wrapText="1" justifyLastLine="1"/>
    </xf>
    <xf numFmtId="0" fontId="25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vertical="center" wrapText="1"/>
    </xf>
    <xf numFmtId="0" fontId="25" fillId="0" borderId="59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0" xfId="0" applyFont="1" applyAlignment="1">
      <alignment horizontal="distributed" vertical="center"/>
    </xf>
    <xf numFmtId="0" fontId="26" fillId="0" borderId="17" xfId="0" applyFont="1" applyBorder="1" applyAlignment="1">
      <alignment horizontal="left" vertical="center"/>
    </xf>
    <xf numFmtId="0" fontId="25" fillId="0" borderId="13" xfId="0" applyFont="1" applyBorder="1" applyAlignment="1">
      <alignment horizontal="distributed" vertical="center" justifyLastLine="1"/>
    </xf>
    <xf numFmtId="0" fontId="25" fillId="0" borderId="15" xfId="0" quotePrefix="1" applyFont="1" applyBorder="1" applyAlignment="1">
      <alignment horizontal="center" vertical="center" wrapText="1"/>
    </xf>
    <xf numFmtId="0" fontId="25" fillId="0" borderId="17" xfId="0" quotePrefix="1" applyFont="1" applyBorder="1" applyAlignment="1">
      <alignment horizontal="center" vertical="center"/>
    </xf>
    <xf numFmtId="0" fontId="25" fillId="0" borderId="15" xfId="0" quotePrefix="1" applyFont="1" applyBorder="1" applyAlignment="1">
      <alignment horizontal="center" vertical="center"/>
    </xf>
    <xf numFmtId="0" fontId="25" fillId="0" borderId="45" xfId="0" applyFont="1" applyBorder="1" applyAlignment="1">
      <alignment horizontal="right" vertical="center"/>
    </xf>
    <xf numFmtId="0" fontId="25" fillId="0" borderId="13" xfId="0" applyFont="1" applyBorder="1" applyAlignment="1">
      <alignment horizontal="distributed" vertical="distributed" textRotation="255" justifyLastLine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_生活保護状況" xfId="48" xr:uid="{00000000-0005-0000-0000-000030000000}"/>
    <cellStyle name="未定義" xfId="49" xr:uid="{00000000-0005-0000-0000-000031000000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A30"/>
  <sheetViews>
    <sheetView topLeftCell="A4" zoomScale="218" zoomScaleNormal="218" zoomScaleSheetLayoutView="100" workbookViewId="0">
      <selection activeCell="B11" sqref="B11"/>
    </sheetView>
  </sheetViews>
  <sheetFormatPr defaultColWidth="9" defaultRowHeight="12"/>
  <cols>
    <col min="1" max="1" width="10.625" style="56" customWidth="1"/>
    <col min="2" max="2" width="12.375" style="56" customWidth="1"/>
    <col min="3" max="3" width="12.5" style="56" customWidth="1"/>
    <col min="4" max="4" width="8" style="56" customWidth="1"/>
    <col min="5" max="6" width="12.125" style="56" customWidth="1"/>
    <col min="7" max="7" width="8" style="56" customWidth="1"/>
    <col min="8" max="9" width="12.375" style="56" customWidth="1"/>
    <col min="10" max="10" width="8" style="56" customWidth="1"/>
    <col min="11" max="12" width="9.5" style="56" customWidth="1"/>
    <col min="13" max="13" width="8" style="56" customWidth="1"/>
    <col min="14" max="15" width="9.5" style="56" customWidth="1"/>
    <col min="16" max="16" width="8" style="56" customWidth="1"/>
    <col min="17" max="17" width="4.5" style="56" customWidth="1"/>
    <col min="18" max="19" width="11.625" style="58" hidden="1" customWidth="1"/>
    <col min="20" max="21" width="11.625" style="56" hidden="1" customWidth="1"/>
    <col min="22" max="22" width="9.25" style="56" hidden="1" customWidth="1"/>
    <col min="23" max="23" width="0" style="56" hidden="1" customWidth="1"/>
    <col min="24" max="16384" width="9" style="56"/>
  </cols>
  <sheetData>
    <row r="1" spans="1:27" ht="21" customHeight="1">
      <c r="A1" s="56" t="s">
        <v>0</v>
      </c>
    </row>
    <row r="2" spans="1:27" ht="21" customHeight="1" thickBot="1">
      <c r="A2" s="56" t="s">
        <v>213</v>
      </c>
    </row>
    <row r="3" spans="1:27" ht="21" customHeight="1">
      <c r="A3" s="108" t="s">
        <v>1</v>
      </c>
      <c r="B3" s="111" t="s">
        <v>2</v>
      </c>
      <c r="C3" s="103"/>
      <c r="D3" s="103"/>
      <c r="E3" s="112" t="s">
        <v>3</v>
      </c>
      <c r="F3" s="112"/>
      <c r="G3" s="112"/>
      <c r="H3" s="113" t="s">
        <v>107</v>
      </c>
      <c r="I3" s="113"/>
      <c r="J3" s="114"/>
      <c r="K3" s="102" t="s">
        <v>144</v>
      </c>
      <c r="L3" s="103"/>
      <c r="M3" s="104"/>
      <c r="N3" s="102" t="s">
        <v>198</v>
      </c>
      <c r="O3" s="103"/>
      <c r="P3" s="104"/>
      <c r="Q3" s="96" t="s">
        <v>1</v>
      </c>
    </row>
    <row r="4" spans="1:27" ht="21" customHeight="1">
      <c r="A4" s="109"/>
      <c r="B4" s="105"/>
      <c r="C4" s="106"/>
      <c r="D4" s="107"/>
      <c r="E4" s="99" t="s">
        <v>5</v>
      </c>
      <c r="F4" s="100"/>
      <c r="G4" s="101"/>
      <c r="H4" s="99" t="s">
        <v>6</v>
      </c>
      <c r="I4" s="100"/>
      <c r="J4" s="101"/>
      <c r="K4" s="105"/>
      <c r="L4" s="106"/>
      <c r="M4" s="107"/>
      <c r="N4" s="105"/>
      <c r="O4" s="106"/>
      <c r="P4" s="107"/>
      <c r="Q4" s="97"/>
    </row>
    <row r="5" spans="1:27" ht="21" customHeight="1">
      <c r="A5" s="110"/>
      <c r="B5" s="91" t="s">
        <v>7</v>
      </c>
      <c r="C5" s="91" t="s">
        <v>8</v>
      </c>
      <c r="D5" s="60" t="s">
        <v>9</v>
      </c>
      <c r="E5" s="91" t="s">
        <v>7</v>
      </c>
      <c r="F5" s="91" t="s">
        <v>8</v>
      </c>
      <c r="G5" s="60" t="s">
        <v>9</v>
      </c>
      <c r="H5" s="91" t="s">
        <v>7</v>
      </c>
      <c r="I5" s="91" t="s">
        <v>8</v>
      </c>
      <c r="J5" s="60" t="s">
        <v>9</v>
      </c>
      <c r="K5" s="60" t="s">
        <v>145</v>
      </c>
      <c r="L5" s="60" t="s">
        <v>146</v>
      </c>
      <c r="M5" s="60" t="s">
        <v>9</v>
      </c>
      <c r="N5" s="60" t="s">
        <v>145</v>
      </c>
      <c r="O5" s="60" t="s">
        <v>146</v>
      </c>
      <c r="P5" s="60" t="s">
        <v>9</v>
      </c>
      <c r="Q5" s="98"/>
    </row>
    <row r="6" spans="1:27" ht="21" customHeight="1">
      <c r="A6" s="61"/>
      <c r="B6" s="62" t="s">
        <v>10</v>
      </c>
      <c r="C6" s="62" t="s">
        <v>10</v>
      </c>
      <c r="D6" s="62" t="s">
        <v>108</v>
      </c>
      <c r="E6" s="62" t="s">
        <v>10</v>
      </c>
      <c r="F6" s="62" t="s">
        <v>10</v>
      </c>
      <c r="G6" s="62" t="s">
        <v>108</v>
      </c>
      <c r="H6" s="62" t="s">
        <v>10</v>
      </c>
      <c r="I6" s="62" t="s">
        <v>10</v>
      </c>
      <c r="J6" s="62" t="s">
        <v>108</v>
      </c>
      <c r="K6" s="62" t="s">
        <v>10</v>
      </c>
      <c r="L6" s="62" t="s">
        <v>10</v>
      </c>
      <c r="M6" s="62" t="s">
        <v>108</v>
      </c>
      <c r="N6" s="62" t="s">
        <v>10</v>
      </c>
      <c r="O6" s="62" t="s">
        <v>10</v>
      </c>
      <c r="P6" s="62" t="s">
        <v>108</v>
      </c>
      <c r="Q6" s="63"/>
    </row>
    <row r="7" spans="1:27" s="70" customFormat="1" ht="21" customHeight="1">
      <c r="A7" s="95" t="s">
        <v>212</v>
      </c>
      <c r="B7" s="65">
        <f>SUM(B8:B30)</f>
        <v>1145284036</v>
      </c>
      <c r="C7" s="65">
        <f>SUM(C8:C30)</f>
        <v>1121962317</v>
      </c>
      <c r="D7" s="93">
        <f>ROUND(C7/B7*100,1)</f>
        <v>98</v>
      </c>
      <c r="E7" s="65">
        <f>SUM(E8:E30)</f>
        <v>19667305</v>
      </c>
      <c r="F7" s="65">
        <f>SUM(F8:F30)</f>
        <v>19279993</v>
      </c>
      <c r="G7" s="93">
        <f>ROUND(F7/E7*100,1)</f>
        <v>98</v>
      </c>
      <c r="H7" s="65">
        <f>SUM(H8:H30)</f>
        <v>1125616731</v>
      </c>
      <c r="I7" s="65">
        <f>SUM(I8:I30)</f>
        <v>1102682324</v>
      </c>
      <c r="J7" s="93">
        <f>ROUND(I7/H7*100,1)</f>
        <v>98</v>
      </c>
      <c r="K7" s="65">
        <f>SUM(K8:K30)</f>
        <v>308886</v>
      </c>
      <c r="L7" s="65">
        <f>SUM(L8:L30)</f>
        <v>308886</v>
      </c>
      <c r="M7" s="93">
        <f>ROUND(L7/K7*100,1)</f>
        <v>100</v>
      </c>
      <c r="N7" s="65">
        <f>SUM(N8:N30)</f>
        <v>4544096</v>
      </c>
      <c r="O7" s="65">
        <f>SUM(O8:O30)</f>
        <v>4268974</v>
      </c>
      <c r="P7" s="93">
        <f>ROUND(O7/N7*100,1)</f>
        <v>93.9</v>
      </c>
      <c r="Q7" s="67" t="s">
        <v>199</v>
      </c>
      <c r="R7" s="68">
        <f>SUM(R8:R30)</f>
        <v>10503206</v>
      </c>
      <c r="S7" s="68">
        <f>SUM(S8:S30)</f>
        <v>699716967</v>
      </c>
      <c r="T7" s="68">
        <f>SUM(T8:T30)</f>
        <v>47266</v>
      </c>
      <c r="U7" s="68">
        <f>SUM(U8:U30)</f>
        <v>6547457</v>
      </c>
      <c r="V7" s="69">
        <f t="shared" ref="V7:V30" si="0">+B7-R7-S7-T7-U7-G7</f>
        <v>428469042</v>
      </c>
      <c r="X7" s="71"/>
      <c r="Y7" s="71"/>
      <c r="Z7" s="71"/>
      <c r="AA7" s="71"/>
    </row>
    <row r="8" spans="1:27" ht="21" customHeight="1">
      <c r="A8" s="64" t="s">
        <v>11</v>
      </c>
      <c r="B8" s="72">
        <f>E8+H8</f>
        <v>19887389</v>
      </c>
      <c r="C8" s="72">
        <f>F8+I8</f>
        <v>19464085</v>
      </c>
      <c r="D8" s="73">
        <f>ROUND(C8/B8*100,1)</f>
        <v>97.9</v>
      </c>
      <c r="E8" s="72">
        <v>177640</v>
      </c>
      <c r="F8" s="72">
        <v>173859</v>
      </c>
      <c r="G8" s="73">
        <f>ROUND(F8/E8*100,1)</f>
        <v>97.9</v>
      </c>
      <c r="H8" s="72">
        <v>19709749</v>
      </c>
      <c r="I8" s="72">
        <v>19290226</v>
      </c>
      <c r="J8" s="73">
        <f>ROUND(I8/H8*100,1)</f>
        <v>97.9</v>
      </c>
      <c r="K8" s="72">
        <v>2891</v>
      </c>
      <c r="L8" s="72">
        <v>2891</v>
      </c>
      <c r="M8" s="73">
        <f>ROUND(L8/K8*100,1)</f>
        <v>100</v>
      </c>
      <c r="N8" s="72">
        <v>34406</v>
      </c>
      <c r="O8" s="72">
        <v>32805</v>
      </c>
      <c r="P8" s="73">
        <f>ROUND(O8/N8*100,1)</f>
        <v>95.3</v>
      </c>
      <c r="Q8" s="74" t="s">
        <v>12</v>
      </c>
      <c r="R8" s="58">
        <v>74730</v>
      </c>
      <c r="S8" s="58">
        <v>8050556</v>
      </c>
      <c r="T8" s="56">
        <v>453</v>
      </c>
      <c r="U8" s="56">
        <v>94727</v>
      </c>
      <c r="V8" s="75">
        <f t="shared" si="0"/>
        <v>11666825.1</v>
      </c>
      <c r="X8" s="71"/>
      <c r="Y8" s="71"/>
      <c r="Z8" s="71"/>
      <c r="AA8" s="71"/>
    </row>
    <row r="9" spans="1:27" ht="21" customHeight="1">
      <c r="A9" s="76" t="s">
        <v>13</v>
      </c>
      <c r="B9" s="77">
        <f t="shared" ref="B9:B30" si="1">E9+H9</f>
        <v>33939804</v>
      </c>
      <c r="C9" s="77">
        <f t="shared" ref="C9:C30" si="2">F9+I9</f>
        <v>33153400</v>
      </c>
      <c r="D9" s="78">
        <f t="shared" ref="D9:D30" si="3">ROUND(C9/B9*100,1)</f>
        <v>97.7</v>
      </c>
      <c r="E9" s="77">
        <v>391648</v>
      </c>
      <c r="F9" s="77">
        <v>382573</v>
      </c>
      <c r="G9" s="78">
        <f t="shared" ref="G9:G30" si="4">ROUND(F9/E9*100,1)</f>
        <v>97.7</v>
      </c>
      <c r="H9" s="77">
        <v>33548156</v>
      </c>
      <c r="I9" s="77">
        <v>32770827</v>
      </c>
      <c r="J9" s="78">
        <f t="shared" ref="J9:J30" si="5">ROUND(I9/H9*100,1)</f>
        <v>97.7</v>
      </c>
      <c r="K9" s="77">
        <v>2719</v>
      </c>
      <c r="L9" s="77">
        <v>2719</v>
      </c>
      <c r="M9" s="78">
        <f t="shared" ref="M9:M30" si="6">ROUND(L9/K9*100,1)</f>
        <v>100</v>
      </c>
      <c r="N9" s="77">
        <v>59233</v>
      </c>
      <c r="O9" s="77">
        <v>54199</v>
      </c>
      <c r="P9" s="78">
        <f t="shared" ref="P9:P30" si="7">ROUND(O9/N9*100,1)</f>
        <v>91.5</v>
      </c>
      <c r="Q9" s="79" t="s">
        <v>14</v>
      </c>
      <c r="R9" s="58">
        <v>120661</v>
      </c>
      <c r="S9" s="58">
        <v>10522324</v>
      </c>
      <c r="T9" s="56">
        <v>382</v>
      </c>
      <c r="U9" s="56">
        <v>318326</v>
      </c>
      <c r="V9" s="75">
        <f t="shared" si="0"/>
        <v>22978013.300000001</v>
      </c>
    </row>
    <row r="10" spans="1:27" ht="21" customHeight="1">
      <c r="A10" s="76" t="s">
        <v>15</v>
      </c>
      <c r="B10" s="77">
        <f t="shared" si="1"/>
        <v>94386689</v>
      </c>
      <c r="C10" s="77">
        <f t="shared" si="2"/>
        <v>91743905</v>
      </c>
      <c r="D10" s="78">
        <f t="shared" si="3"/>
        <v>97.2</v>
      </c>
      <c r="E10" s="77">
        <v>552327</v>
      </c>
      <c r="F10" s="77">
        <v>536861</v>
      </c>
      <c r="G10" s="78">
        <f t="shared" si="4"/>
        <v>97.2</v>
      </c>
      <c r="H10" s="77">
        <v>93834362</v>
      </c>
      <c r="I10" s="77">
        <v>91207044</v>
      </c>
      <c r="J10" s="78">
        <f t="shared" si="5"/>
        <v>97.2</v>
      </c>
      <c r="K10" s="77">
        <v>5423</v>
      </c>
      <c r="L10" s="77">
        <v>5423</v>
      </c>
      <c r="M10" s="78">
        <f t="shared" si="6"/>
        <v>100</v>
      </c>
      <c r="N10" s="77">
        <v>89901</v>
      </c>
      <c r="O10" s="77">
        <v>80536</v>
      </c>
      <c r="P10" s="78">
        <f t="shared" si="7"/>
        <v>89.6</v>
      </c>
      <c r="Q10" s="79" t="s">
        <v>16</v>
      </c>
      <c r="R10" s="58">
        <v>235546</v>
      </c>
      <c r="S10" s="58">
        <v>39243922</v>
      </c>
      <c r="T10" s="56">
        <v>983</v>
      </c>
      <c r="U10" s="56">
        <v>375124</v>
      </c>
      <c r="V10" s="75">
        <f t="shared" si="0"/>
        <v>54531016.799999997</v>
      </c>
    </row>
    <row r="11" spans="1:27" ht="21" customHeight="1">
      <c r="A11" s="76" t="s">
        <v>17</v>
      </c>
      <c r="B11" s="77">
        <f t="shared" si="1"/>
        <v>49171983</v>
      </c>
      <c r="C11" s="77">
        <f t="shared" si="2"/>
        <v>47884601</v>
      </c>
      <c r="D11" s="78">
        <f t="shared" si="3"/>
        <v>97.4</v>
      </c>
      <c r="E11" s="77">
        <v>720564</v>
      </c>
      <c r="F11" s="77">
        <v>702562</v>
      </c>
      <c r="G11" s="78">
        <f t="shared" si="4"/>
        <v>97.5</v>
      </c>
      <c r="H11" s="77">
        <v>48451419</v>
      </c>
      <c r="I11" s="77">
        <v>47182039</v>
      </c>
      <c r="J11" s="78">
        <f t="shared" si="5"/>
        <v>97.4</v>
      </c>
      <c r="K11" s="77">
        <v>7385</v>
      </c>
      <c r="L11" s="77">
        <v>7385</v>
      </c>
      <c r="M11" s="78">
        <f t="shared" si="6"/>
        <v>100</v>
      </c>
      <c r="N11" s="77">
        <v>124251</v>
      </c>
      <c r="O11" s="77">
        <v>109583</v>
      </c>
      <c r="P11" s="78">
        <f t="shared" si="7"/>
        <v>88.2</v>
      </c>
      <c r="Q11" s="79" t="s">
        <v>18</v>
      </c>
      <c r="R11" s="58">
        <v>368215</v>
      </c>
      <c r="S11" s="58">
        <v>29274857</v>
      </c>
      <c r="T11" s="56">
        <v>1984</v>
      </c>
      <c r="U11" s="56">
        <v>245136</v>
      </c>
      <c r="V11" s="75">
        <f t="shared" si="0"/>
        <v>19281693.5</v>
      </c>
    </row>
    <row r="12" spans="1:27" ht="21" customHeight="1">
      <c r="A12" s="80" t="s">
        <v>19</v>
      </c>
      <c r="B12" s="77">
        <f t="shared" si="1"/>
        <v>37773863</v>
      </c>
      <c r="C12" s="77">
        <f t="shared" si="2"/>
        <v>37418445</v>
      </c>
      <c r="D12" s="82">
        <f t="shared" si="3"/>
        <v>99.1</v>
      </c>
      <c r="E12" s="81">
        <v>478497</v>
      </c>
      <c r="F12" s="81">
        <v>473995</v>
      </c>
      <c r="G12" s="82">
        <f t="shared" si="4"/>
        <v>99.1</v>
      </c>
      <c r="H12" s="81">
        <v>37295366</v>
      </c>
      <c r="I12" s="81">
        <v>36944450</v>
      </c>
      <c r="J12" s="82">
        <f t="shared" si="5"/>
        <v>99.1</v>
      </c>
      <c r="K12" s="81">
        <v>3837</v>
      </c>
      <c r="L12" s="81">
        <v>3837</v>
      </c>
      <c r="M12" s="82">
        <f t="shared" si="6"/>
        <v>100</v>
      </c>
      <c r="N12" s="81">
        <v>59449</v>
      </c>
      <c r="O12" s="81">
        <v>58895</v>
      </c>
      <c r="P12" s="82">
        <f t="shared" si="7"/>
        <v>99.1</v>
      </c>
      <c r="Q12" s="83" t="s">
        <v>20</v>
      </c>
      <c r="R12" s="58">
        <v>231838</v>
      </c>
      <c r="S12" s="58">
        <v>23103428</v>
      </c>
      <c r="T12" s="56">
        <v>498</v>
      </c>
      <c r="U12" s="56">
        <v>145000</v>
      </c>
      <c r="V12" s="75">
        <f t="shared" si="0"/>
        <v>14292999.9</v>
      </c>
    </row>
    <row r="13" spans="1:27" ht="21" customHeight="1">
      <c r="A13" s="64" t="s">
        <v>21</v>
      </c>
      <c r="B13" s="72">
        <f t="shared" si="1"/>
        <v>23152668</v>
      </c>
      <c r="C13" s="72">
        <f t="shared" si="2"/>
        <v>22458470</v>
      </c>
      <c r="D13" s="73">
        <f t="shared" si="3"/>
        <v>97</v>
      </c>
      <c r="E13" s="72">
        <v>450048</v>
      </c>
      <c r="F13" s="72">
        <v>436413</v>
      </c>
      <c r="G13" s="73">
        <f t="shared" si="4"/>
        <v>97</v>
      </c>
      <c r="H13" s="72">
        <v>22702620</v>
      </c>
      <c r="I13" s="72">
        <v>22022057</v>
      </c>
      <c r="J13" s="73">
        <f t="shared" si="5"/>
        <v>97</v>
      </c>
      <c r="K13" s="72">
        <v>4709</v>
      </c>
      <c r="L13" s="72">
        <v>4709</v>
      </c>
      <c r="M13" s="73">
        <f t="shared" si="6"/>
        <v>100</v>
      </c>
      <c r="N13" s="72">
        <v>86213</v>
      </c>
      <c r="O13" s="72">
        <v>77569</v>
      </c>
      <c r="P13" s="73">
        <f t="shared" si="7"/>
        <v>90</v>
      </c>
      <c r="Q13" s="74" t="s">
        <v>22</v>
      </c>
      <c r="R13" s="58">
        <v>201266</v>
      </c>
      <c r="S13" s="58">
        <v>12016676</v>
      </c>
      <c r="T13" s="56">
        <v>699</v>
      </c>
      <c r="U13" s="56">
        <v>94096</v>
      </c>
      <c r="V13" s="75">
        <f t="shared" si="0"/>
        <v>10839834</v>
      </c>
    </row>
    <row r="14" spans="1:27" ht="21" customHeight="1">
      <c r="A14" s="76" t="s">
        <v>23</v>
      </c>
      <c r="B14" s="77">
        <f t="shared" si="1"/>
        <v>25901366</v>
      </c>
      <c r="C14" s="77">
        <f t="shared" si="2"/>
        <v>25508537</v>
      </c>
      <c r="D14" s="78">
        <f t="shared" si="3"/>
        <v>98.5</v>
      </c>
      <c r="E14" s="77">
        <v>585566</v>
      </c>
      <c r="F14" s="77">
        <v>576685</v>
      </c>
      <c r="G14" s="78">
        <f t="shared" si="4"/>
        <v>98.5</v>
      </c>
      <c r="H14" s="77">
        <v>25315800</v>
      </c>
      <c r="I14" s="77">
        <v>24931852</v>
      </c>
      <c r="J14" s="78">
        <f t="shared" si="5"/>
        <v>98.5</v>
      </c>
      <c r="K14" s="77">
        <v>8704</v>
      </c>
      <c r="L14" s="77">
        <v>8704</v>
      </c>
      <c r="M14" s="78">
        <f t="shared" si="6"/>
        <v>100</v>
      </c>
      <c r="N14" s="77">
        <v>121291</v>
      </c>
      <c r="O14" s="77">
        <v>119076</v>
      </c>
      <c r="P14" s="78">
        <f t="shared" si="7"/>
        <v>98.2</v>
      </c>
      <c r="Q14" s="79" t="s">
        <v>24</v>
      </c>
      <c r="R14" s="58">
        <v>278655</v>
      </c>
      <c r="S14" s="58">
        <v>12993976</v>
      </c>
      <c r="T14" s="56">
        <v>1038</v>
      </c>
      <c r="U14" s="56">
        <v>119015</v>
      </c>
      <c r="V14" s="75">
        <f t="shared" si="0"/>
        <v>12508583.5</v>
      </c>
    </row>
    <row r="15" spans="1:27" ht="21" customHeight="1">
      <c r="A15" s="76" t="s">
        <v>25</v>
      </c>
      <c r="B15" s="77">
        <f t="shared" si="1"/>
        <v>55503473</v>
      </c>
      <c r="C15" s="77">
        <f t="shared" si="2"/>
        <v>54762884</v>
      </c>
      <c r="D15" s="78">
        <f t="shared" si="3"/>
        <v>98.7</v>
      </c>
      <c r="E15" s="77">
        <v>1061426</v>
      </c>
      <c r="F15" s="77">
        <v>1047263</v>
      </c>
      <c r="G15" s="78">
        <f t="shared" si="4"/>
        <v>98.7</v>
      </c>
      <c r="H15" s="77">
        <v>54442047</v>
      </c>
      <c r="I15" s="77">
        <v>53715621</v>
      </c>
      <c r="J15" s="78">
        <f t="shared" si="5"/>
        <v>98.7</v>
      </c>
      <c r="K15" s="77">
        <v>18517</v>
      </c>
      <c r="L15" s="77">
        <v>18517</v>
      </c>
      <c r="M15" s="78">
        <f t="shared" si="6"/>
        <v>100</v>
      </c>
      <c r="N15" s="77">
        <v>206931</v>
      </c>
      <c r="O15" s="77">
        <v>202345</v>
      </c>
      <c r="P15" s="78">
        <f t="shared" si="7"/>
        <v>97.8</v>
      </c>
      <c r="Q15" s="92" t="s">
        <v>26</v>
      </c>
      <c r="R15" s="58">
        <v>484967</v>
      </c>
      <c r="S15" s="58">
        <v>23059666</v>
      </c>
      <c r="T15" s="56">
        <v>1364</v>
      </c>
      <c r="U15" s="56">
        <v>153466</v>
      </c>
      <c r="V15" s="75">
        <f t="shared" si="0"/>
        <v>31803911.300000001</v>
      </c>
    </row>
    <row r="16" spans="1:27" ht="21" customHeight="1">
      <c r="A16" s="76" t="s">
        <v>27</v>
      </c>
      <c r="B16" s="77">
        <f t="shared" si="1"/>
        <v>53379157</v>
      </c>
      <c r="C16" s="77">
        <f t="shared" si="2"/>
        <v>52947687</v>
      </c>
      <c r="D16" s="78">
        <f t="shared" si="3"/>
        <v>99.2</v>
      </c>
      <c r="E16" s="77">
        <v>877013</v>
      </c>
      <c r="F16" s="77">
        <v>869768</v>
      </c>
      <c r="G16" s="78">
        <f t="shared" si="4"/>
        <v>99.2</v>
      </c>
      <c r="H16" s="77">
        <v>52502144</v>
      </c>
      <c r="I16" s="77">
        <v>52077919</v>
      </c>
      <c r="J16" s="78">
        <f t="shared" si="5"/>
        <v>99.2</v>
      </c>
      <c r="K16" s="77">
        <v>8109</v>
      </c>
      <c r="L16" s="77">
        <v>8109</v>
      </c>
      <c r="M16" s="78">
        <f t="shared" si="6"/>
        <v>100</v>
      </c>
      <c r="N16" s="77">
        <v>139138</v>
      </c>
      <c r="O16" s="77">
        <v>137025</v>
      </c>
      <c r="P16" s="78">
        <f t="shared" si="7"/>
        <v>98.5</v>
      </c>
      <c r="Q16" s="79" t="s">
        <v>28</v>
      </c>
      <c r="R16" s="58">
        <v>445523</v>
      </c>
      <c r="S16" s="58">
        <v>28064189</v>
      </c>
      <c r="T16" s="56">
        <v>1244</v>
      </c>
      <c r="U16" s="56">
        <v>233051</v>
      </c>
      <c r="V16" s="75">
        <f t="shared" si="0"/>
        <v>24635050.800000001</v>
      </c>
    </row>
    <row r="17" spans="1:22" ht="21" customHeight="1">
      <c r="A17" s="80" t="s">
        <v>29</v>
      </c>
      <c r="B17" s="77">
        <f t="shared" si="1"/>
        <v>48186535</v>
      </c>
      <c r="C17" s="77">
        <f t="shared" si="2"/>
        <v>47439604</v>
      </c>
      <c r="D17" s="82">
        <f t="shared" si="3"/>
        <v>98.4</v>
      </c>
      <c r="E17" s="81">
        <v>610239</v>
      </c>
      <c r="F17" s="81">
        <v>600780</v>
      </c>
      <c r="G17" s="82">
        <f t="shared" si="4"/>
        <v>98.4</v>
      </c>
      <c r="H17" s="81">
        <v>47576296</v>
      </c>
      <c r="I17" s="81">
        <v>46838824</v>
      </c>
      <c r="J17" s="82">
        <f t="shared" si="5"/>
        <v>98.4</v>
      </c>
      <c r="K17" s="81">
        <v>5650</v>
      </c>
      <c r="L17" s="81">
        <v>5650</v>
      </c>
      <c r="M17" s="82">
        <f t="shared" si="6"/>
        <v>100</v>
      </c>
      <c r="N17" s="81">
        <v>93304</v>
      </c>
      <c r="O17" s="81">
        <v>87204</v>
      </c>
      <c r="P17" s="82">
        <f t="shared" si="7"/>
        <v>93.5</v>
      </c>
      <c r="Q17" s="83" t="s">
        <v>30</v>
      </c>
      <c r="R17" s="58">
        <v>351105</v>
      </c>
      <c r="S17" s="58">
        <v>32973189</v>
      </c>
      <c r="T17" s="56">
        <v>1472</v>
      </c>
      <c r="U17" s="56">
        <v>262675</v>
      </c>
      <c r="V17" s="75">
        <f t="shared" si="0"/>
        <v>14597995.6</v>
      </c>
    </row>
    <row r="18" spans="1:22" ht="21" customHeight="1">
      <c r="A18" s="64" t="s">
        <v>31</v>
      </c>
      <c r="B18" s="72">
        <f t="shared" si="1"/>
        <v>74884906</v>
      </c>
      <c r="C18" s="72">
        <f t="shared" si="2"/>
        <v>74063629</v>
      </c>
      <c r="D18" s="73">
        <f t="shared" si="3"/>
        <v>98.9</v>
      </c>
      <c r="E18" s="72">
        <v>1529671</v>
      </c>
      <c r="F18" s="72">
        <v>1512714</v>
      </c>
      <c r="G18" s="73">
        <f t="shared" si="4"/>
        <v>98.9</v>
      </c>
      <c r="H18" s="72">
        <v>73355235</v>
      </c>
      <c r="I18" s="72">
        <v>72550915</v>
      </c>
      <c r="J18" s="73">
        <f t="shared" si="5"/>
        <v>98.9</v>
      </c>
      <c r="K18" s="72">
        <v>27305</v>
      </c>
      <c r="L18" s="72">
        <v>27305</v>
      </c>
      <c r="M18" s="73">
        <f t="shared" si="6"/>
        <v>100</v>
      </c>
      <c r="N18" s="72">
        <v>351920</v>
      </c>
      <c r="O18" s="72">
        <v>343604</v>
      </c>
      <c r="P18" s="73">
        <f t="shared" si="7"/>
        <v>97.6</v>
      </c>
      <c r="Q18" s="74" t="s">
        <v>32</v>
      </c>
      <c r="R18" s="58">
        <v>862910</v>
      </c>
      <c r="S18" s="58">
        <v>53228145</v>
      </c>
      <c r="T18" s="56">
        <v>1700</v>
      </c>
      <c r="U18" s="56">
        <v>361347</v>
      </c>
      <c r="V18" s="75">
        <f t="shared" si="0"/>
        <v>20430705.100000001</v>
      </c>
    </row>
    <row r="19" spans="1:22" ht="21" customHeight="1">
      <c r="A19" s="76" t="s">
        <v>33</v>
      </c>
      <c r="B19" s="77">
        <f t="shared" si="1"/>
        <v>131167615</v>
      </c>
      <c r="C19" s="77">
        <f t="shared" si="2"/>
        <v>128425342</v>
      </c>
      <c r="D19" s="78">
        <f t="shared" si="3"/>
        <v>97.9</v>
      </c>
      <c r="E19" s="77">
        <v>1902443</v>
      </c>
      <c r="F19" s="77">
        <v>1862669</v>
      </c>
      <c r="G19" s="78">
        <f t="shared" si="4"/>
        <v>97.9</v>
      </c>
      <c r="H19" s="77">
        <v>129265172</v>
      </c>
      <c r="I19" s="77">
        <v>126562673</v>
      </c>
      <c r="J19" s="78">
        <f t="shared" si="5"/>
        <v>97.9</v>
      </c>
      <c r="K19" s="77">
        <v>23396</v>
      </c>
      <c r="L19" s="77">
        <v>23396</v>
      </c>
      <c r="M19" s="78">
        <f t="shared" si="6"/>
        <v>100</v>
      </c>
      <c r="N19" s="77">
        <v>379336</v>
      </c>
      <c r="O19" s="77">
        <v>340297</v>
      </c>
      <c r="P19" s="78">
        <f t="shared" si="7"/>
        <v>89.7</v>
      </c>
      <c r="Q19" s="79" t="s">
        <v>34</v>
      </c>
      <c r="R19" s="58">
        <v>1058944</v>
      </c>
      <c r="S19" s="58">
        <v>95984873</v>
      </c>
      <c r="T19" s="56">
        <v>2631</v>
      </c>
      <c r="U19" s="56">
        <v>970220</v>
      </c>
      <c r="V19" s="75">
        <f t="shared" si="0"/>
        <v>33150849.100000001</v>
      </c>
    </row>
    <row r="20" spans="1:22" ht="21" customHeight="1">
      <c r="A20" s="76" t="s">
        <v>35</v>
      </c>
      <c r="B20" s="77">
        <f t="shared" si="1"/>
        <v>59945638</v>
      </c>
      <c r="C20" s="77">
        <f t="shared" si="2"/>
        <v>58118150</v>
      </c>
      <c r="D20" s="78">
        <f t="shared" si="3"/>
        <v>97</v>
      </c>
      <c r="E20" s="77">
        <v>517222</v>
      </c>
      <c r="F20" s="77">
        <v>501455</v>
      </c>
      <c r="G20" s="78">
        <f t="shared" si="4"/>
        <v>97</v>
      </c>
      <c r="H20" s="77">
        <v>59428416</v>
      </c>
      <c r="I20" s="77">
        <v>57616695</v>
      </c>
      <c r="J20" s="78">
        <f t="shared" si="5"/>
        <v>97</v>
      </c>
      <c r="K20" s="77">
        <v>4617</v>
      </c>
      <c r="L20" s="77">
        <v>4617</v>
      </c>
      <c r="M20" s="78">
        <f t="shared" si="6"/>
        <v>100</v>
      </c>
      <c r="N20" s="77">
        <v>88416</v>
      </c>
      <c r="O20" s="77">
        <v>82300</v>
      </c>
      <c r="P20" s="78">
        <f t="shared" si="7"/>
        <v>93.1</v>
      </c>
      <c r="Q20" s="79" t="s">
        <v>36</v>
      </c>
      <c r="R20" s="58">
        <v>283810</v>
      </c>
      <c r="S20" s="58">
        <v>36525412</v>
      </c>
      <c r="T20" s="56">
        <v>1443</v>
      </c>
      <c r="U20" s="56">
        <v>472572</v>
      </c>
      <c r="V20" s="75">
        <f t="shared" si="0"/>
        <v>22662304</v>
      </c>
    </row>
    <row r="21" spans="1:22" ht="21" customHeight="1">
      <c r="A21" s="76" t="s">
        <v>37</v>
      </c>
      <c r="B21" s="77">
        <f t="shared" si="1"/>
        <v>36889405</v>
      </c>
      <c r="C21" s="77">
        <f t="shared" si="2"/>
        <v>35946915</v>
      </c>
      <c r="D21" s="78">
        <f t="shared" si="3"/>
        <v>97.4</v>
      </c>
      <c r="E21" s="77">
        <v>728833</v>
      </c>
      <c r="F21" s="77">
        <v>710212</v>
      </c>
      <c r="G21" s="78">
        <f t="shared" si="4"/>
        <v>97.4</v>
      </c>
      <c r="H21" s="77">
        <v>36160572</v>
      </c>
      <c r="I21" s="77">
        <v>35236703</v>
      </c>
      <c r="J21" s="78">
        <f t="shared" si="5"/>
        <v>97.4</v>
      </c>
      <c r="K21" s="77">
        <v>7702</v>
      </c>
      <c r="L21" s="77">
        <v>7702</v>
      </c>
      <c r="M21" s="78">
        <f t="shared" si="6"/>
        <v>100</v>
      </c>
      <c r="N21" s="77">
        <v>126896</v>
      </c>
      <c r="O21" s="77">
        <v>118293</v>
      </c>
      <c r="P21" s="78">
        <f t="shared" si="7"/>
        <v>93.2</v>
      </c>
      <c r="Q21" s="92" t="s">
        <v>14</v>
      </c>
      <c r="R21" s="58">
        <v>407055</v>
      </c>
      <c r="S21" s="58">
        <v>24648114</v>
      </c>
      <c r="T21" s="56">
        <v>6888</v>
      </c>
      <c r="U21" s="56">
        <v>214947</v>
      </c>
      <c r="V21" s="75">
        <f t="shared" si="0"/>
        <v>11612303.6</v>
      </c>
    </row>
    <row r="22" spans="1:22" ht="21" customHeight="1">
      <c r="A22" s="80" t="s">
        <v>38</v>
      </c>
      <c r="B22" s="77">
        <f t="shared" si="1"/>
        <v>68186882</v>
      </c>
      <c r="C22" s="77">
        <f t="shared" si="2"/>
        <v>66214291</v>
      </c>
      <c r="D22" s="82">
        <f t="shared" si="3"/>
        <v>97.1</v>
      </c>
      <c r="E22" s="81">
        <v>1230745</v>
      </c>
      <c r="F22" s="81">
        <v>1195140</v>
      </c>
      <c r="G22" s="82">
        <f t="shared" si="4"/>
        <v>97.1</v>
      </c>
      <c r="H22" s="81">
        <v>66956137</v>
      </c>
      <c r="I22" s="81">
        <v>65019151</v>
      </c>
      <c r="J22" s="82">
        <f t="shared" si="5"/>
        <v>97.1</v>
      </c>
      <c r="K22" s="81">
        <v>16693</v>
      </c>
      <c r="L22" s="81">
        <v>16693</v>
      </c>
      <c r="M22" s="82">
        <f t="shared" si="6"/>
        <v>100</v>
      </c>
      <c r="N22" s="81">
        <v>217261</v>
      </c>
      <c r="O22" s="81">
        <v>196381</v>
      </c>
      <c r="P22" s="82">
        <f t="shared" si="7"/>
        <v>90.4</v>
      </c>
      <c r="Q22" s="83" t="s">
        <v>39</v>
      </c>
      <c r="R22" s="58">
        <v>683302</v>
      </c>
      <c r="S22" s="58">
        <v>51891315</v>
      </c>
      <c r="T22" s="56">
        <v>4210</v>
      </c>
      <c r="U22" s="56">
        <v>521808</v>
      </c>
      <c r="V22" s="75">
        <f t="shared" si="0"/>
        <v>15086149.9</v>
      </c>
    </row>
    <row r="23" spans="1:22" ht="21" customHeight="1">
      <c r="A23" s="64" t="s">
        <v>40</v>
      </c>
      <c r="B23" s="72">
        <f t="shared" si="1"/>
        <v>32966847</v>
      </c>
      <c r="C23" s="72">
        <f t="shared" si="2"/>
        <v>32255705</v>
      </c>
      <c r="D23" s="73">
        <f t="shared" si="3"/>
        <v>97.8</v>
      </c>
      <c r="E23" s="72">
        <v>614280</v>
      </c>
      <c r="F23" s="72">
        <v>601029</v>
      </c>
      <c r="G23" s="73">
        <f t="shared" si="4"/>
        <v>97.8</v>
      </c>
      <c r="H23" s="72">
        <v>32352567</v>
      </c>
      <c r="I23" s="72">
        <v>31654676</v>
      </c>
      <c r="J23" s="73">
        <f t="shared" si="5"/>
        <v>97.8</v>
      </c>
      <c r="K23" s="72">
        <v>5984</v>
      </c>
      <c r="L23" s="72">
        <v>5984</v>
      </c>
      <c r="M23" s="73">
        <f t="shared" si="6"/>
        <v>100</v>
      </c>
      <c r="N23" s="72">
        <v>99006</v>
      </c>
      <c r="O23" s="72">
        <v>90930</v>
      </c>
      <c r="P23" s="73">
        <f t="shared" si="7"/>
        <v>91.8</v>
      </c>
      <c r="Q23" s="74" t="s">
        <v>41</v>
      </c>
      <c r="R23" s="58">
        <v>323641</v>
      </c>
      <c r="S23" s="58">
        <v>19690305</v>
      </c>
      <c r="T23" s="56">
        <v>1806</v>
      </c>
      <c r="U23" s="56">
        <v>211963</v>
      </c>
      <c r="V23" s="75">
        <f t="shared" si="0"/>
        <v>12739034.199999999</v>
      </c>
    </row>
    <row r="24" spans="1:22" ht="21" customHeight="1">
      <c r="A24" s="76" t="s">
        <v>194</v>
      </c>
      <c r="B24" s="77">
        <f t="shared" si="1"/>
        <v>30710247</v>
      </c>
      <c r="C24" s="77">
        <f t="shared" si="2"/>
        <v>30152029</v>
      </c>
      <c r="D24" s="78">
        <f t="shared" si="3"/>
        <v>98.2</v>
      </c>
      <c r="E24" s="77">
        <v>712014</v>
      </c>
      <c r="F24" s="77">
        <v>699072</v>
      </c>
      <c r="G24" s="78">
        <f t="shared" si="4"/>
        <v>98.2</v>
      </c>
      <c r="H24" s="77">
        <v>29998233</v>
      </c>
      <c r="I24" s="77">
        <v>29452957</v>
      </c>
      <c r="J24" s="78">
        <f t="shared" si="5"/>
        <v>98.2</v>
      </c>
      <c r="K24" s="77">
        <v>9890</v>
      </c>
      <c r="L24" s="77">
        <v>9890</v>
      </c>
      <c r="M24" s="78">
        <f t="shared" si="6"/>
        <v>100</v>
      </c>
      <c r="N24" s="77">
        <v>146864</v>
      </c>
      <c r="O24" s="77">
        <v>141003</v>
      </c>
      <c r="P24" s="78">
        <f t="shared" si="7"/>
        <v>96</v>
      </c>
      <c r="Q24" s="79" t="s">
        <v>42</v>
      </c>
      <c r="R24" s="58">
        <v>411154</v>
      </c>
      <c r="S24" s="58">
        <v>18754186</v>
      </c>
      <c r="T24" s="56">
        <v>1406</v>
      </c>
      <c r="U24" s="56">
        <v>149540</v>
      </c>
      <c r="V24" s="75">
        <f t="shared" si="0"/>
        <v>11393862.800000001</v>
      </c>
    </row>
    <row r="25" spans="1:22" ht="21" customHeight="1">
      <c r="A25" s="76" t="s">
        <v>43</v>
      </c>
      <c r="B25" s="77">
        <f t="shared" si="1"/>
        <v>18054458</v>
      </c>
      <c r="C25" s="77">
        <f t="shared" si="2"/>
        <v>17712406</v>
      </c>
      <c r="D25" s="78">
        <f t="shared" si="3"/>
        <v>98.1</v>
      </c>
      <c r="E25" s="77">
        <v>425436</v>
      </c>
      <c r="F25" s="77">
        <v>420628</v>
      </c>
      <c r="G25" s="78">
        <f t="shared" si="4"/>
        <v>98.9</v>
      </c>
      <c r="H25" s="77">
        <v>17629022</v>
      </c>
      <c r="I25" s="77">
        <v>17291778</v>
      </c>
      <c r="J25" s="78">
        <f t="shared" si="5"/>
        <v>98.1</v>
      </c>
      <c r="K25" s="77">
        <v>5876</v>
      </c>
      <c r="L25" s="77">
        <v>5876</v>
      </c>
      <c r="M25" s="78">
        <f t="shared" si="6"/>
        <v>100</v>
      </c>
      <c r="N25" s="77">
        <v>85123</v>
      </c>
      <c r="O25" s="77">
        <v>82089</v>
      </c>
      <c r="P25" s="78">
        <f t="shared" si="7"/>
        <v>96.4</v>
      </c>
      <c r="Q25" s="79" t="s">
        <v>44</v>
      </c>
      <c r="R25" s="58">
        <v>218013</v>
      </c>
      <c r="S25" s="58">
        <v>9839008</v>
      </c>
      <c r="T25" s="56">
        <v>795</v>
      </c>
      <c r="U25" s="56">
        <v>170579</v>
      </c>
      <c r="V25" s="75">
        <f t="shared" si="0"/>
        <v>7825964.0999999996</v>
      </c>
    </row>
    <row r="26" spans="1:22" ht="21" customHeight="1">
      <c r="A26" s="76" t="s">
        <v>45</v>
      </c>
      <c r="B26" s="77">
        <f t="shared" si="1"/>
        <v>46589194</v>
      </c>
      <c r="C26" s="77">
        <f t="shared" si="2"/>
        <v>45816039</v>
      </c>
      <c r="D26" s="78">
        <f t="shared" si="3"/>
        <v>98.3</v>
      </c>
      <c r="E26" s="77">
        <v>1135845</v>
      </c>
      <c r="F26" s="77">
        <v>1116903</v>
      </c>
      <c r="G26" s="78">
        <f t="shared" si="4"/>
        <v>98.3</v>
      </c>
      <c r="H26" s="77">
        <v>45453349</v>
      </c>
      <c r="I26" s="77">
        <v>44699136</v>
      </c>
      <c r="J26" s="78">
        <f t="shared" si="5"/>
        <v>98.3</v>
      </c>
      <c r="K26" s="77">
        <v>21243</v>
      </c>
      <c r="L26" s="77">
        <v>21243</v>
      </c>
      <c r="M26" s="78">
        <f t="shared" si="6"/>
        <v>100</v>
      </c>
      <c r="N26" s="77">
        <v>297408</v>
      </c>
      <c r="O26" s="77">
        <v>277420</v>
      </c>
      <c r="P26" s="78">
        <f t="shared" si="7"/>
        <v>93.3</v>
      </c>
      <c r="Q26" s="79" t="s">
        <v>46</v>
      </c>
      <c r="R26" s="58">
        <v>641474</v>
      </c>
      <c r="S26" s="58">
        <v>32264766</v>
      </c>
      <c r="T26" s="56">
        <v>1803</v>
      </c>
      <c r="U26" s="56">
        <v>278493</v>
      </c>
      <c r="V26" s="75">
        <f t="shared" si="0"/>
        <v>13402559.699999999</v>
      </c>
    </row>
    <row r="27" spans="1:22" ht="21" customHeight="1">
      <c r="A27" s="80" t="s">
        <v>47</v>
      </c>
      <c r="B27" s="77">
        <f t="shared" si="1"/>
        <v>68250192</v>
      </c>
      <c r="C27" s="77">
        <f t="shared" si="2"/>
        <v>67226939</v>
      </c>
      <c r="D27" s="82">
        <f t="shared" si="3"/>
        <v>98.5</v>
      </c>
      <c r="E27" s="81">
        <v>1447241</v>
      </c>
      <c r="F27" s="81">
        <v>1425543</v>
      </c>
      <c r="G27" s="82">
        <f t="shared" si="4"/>
        <v>98.5</v>
      </c>
      <c r="H27" s="81">
        <v>66802951</v>
      </c>
      <c r="I27" s="81">
        <v>65801396</v>
      </c>
      <c r="J27" s="82">
        <f t="shared" si="5"/>
        <v>98.5</v>
      </c>
      <c r="K27" s="81">
        <v>28762</v>
      </c>
      <c r="L27" s="81">
        <v>28762</v>
      </c>
      <c r="M27" s="82">
        <f t="shared" si="6"/>
        <v>100</v>
      </c>
      <c r="N27" s="81">
        <v>410305</v>
      </c>
      <c r="O27" s="81">
        <v>394257</v>
      </c>
      <c r="P27" s="82">
        <f t="shared" si="7"/>
        <v>96.1</v>
      </c>
      <c r="Q27" s="83" t="s">
        <v>48</v>
      </c>
      <c r="R27" s="58">
        <v>812034</v>
      </c>
      <c r="S27" s="58">
        <v>49899063</v>
      </c>
      <c r="T27" s="56">
        <v>6720</v>
      </c>
      <c r="U27" s="56">
        <v>427234</v>
      </c>
      <c r="V27" s="75">
        <f t="shared" si="0"/>
        <v>17105042.5</v>
      </c>
    </row>
    <row r="28" spans="1:22" ht="21" customHeight="1">
      <c r="A28" s="76" t="s">
        <v>49</v>
      </c>
      <c r="B28" s="72">
        <f t="shared" si="1"/>
        <v>48864908</v>
      </c>
      <c r="C28" s="72">
        <f t="shared" si="2"/>
        <v>47348016</v>
      </c>
      <c r="D28" s="78">
        <f t="shared" si="3"/>
        <v>96.9</v>
      </c>
      <c r="E28" s="77">
        <v>1305609</v>
      </c>
      <c r="F28" s="77">
        <v>1262004</v>
      </c>
      <c r="G28" s="78">
        <f t="shared" si="4"/>
        <v>96.7</v>
      </c>
      <c r="H28" s="77">
        <v>47559299</v>
      </c>
      <c r="I28" s="77">
        <v>46086012</v>
      </c>
      <c r="J28" s="78">
        <f t="shared" si="5"/>
        <v>96.9</v>
      </c>
      <c r="K28" s="77">
        <v>35976</v>
      </c>
      <c r="L28" s="77">
        <v>35976</v>
      </c>
      <c r="M28" s="78">
        <f t="shared" si="6"/>
        <v>100</v>
      </c>
      <c r="N28" s="77">
        <v>593305</v>
      </c>
      <c r="O28" s="77">
        <v>534644</v>
      </c>
      <c r="P28" s="78">
        <f t="shared" si="7"/>
        <v>90.1</v>
      </c>
      <c r="Q28" s="79" t="s">
        <v>50</v>
      </c>
      <c r="R28" s="58">
        <v>737520</v>
      </c>
      <c r="S28" s="58">
        <v>30506455</v>
      </c>
      <c r="T28" s="56">
        <v>3124</v>
      </c>
      <c r="U28" s="56">
        <v>336263</v>
      </c>
      <c r="V28" s="75">
        <f t="shared" si="0"/>
        <v>17281449.300000001</v>
      </c>
    </row>
    <row r="29" spans="1:22" ht="21" customHeight="1">
      <c r="A29" s="76" t="s">
        <v>51</v>
      </c>
      <c r="B29" s="77">
        <f t="shared" si="1"/>
        <v>34158105</v>
      </c>
      <c r="C29" s="77">
        <f t="shared" si="2"/>
        <v>33019111</v>
      </c>
      <c r="D29" s="78">
        <f t="shared" si="3"/>
        <v>96.7</v>
      </c>
      <c r="E29" s="77">
        <v>897351</v>
      </c>
      <c r="F29" s="77">
        <v>867332</v>
      </c>
      <c r="G29" s="78">
        <f t="shared" si="4"/>
        <v>96.7</v>
      </c>
      <c r="H29" s="77">
        <v>33260754</v>
      </c>
      <c r="I29" s="77">
        <v>32151779</v>
      </c>
      <c r="J29" s="78">
        <f t="shared" si="5"/>
        <v>96.7</v>
      </c>
      <c r="K29" s="77">
        <v>22453</v>
      </c>
      <c r="L29" s="77">
        <v>22453</v>
      </c>
      <c r="M29" s="78">
        <f t="shared" si="6"/>
        <v>100</v>
      </c>
      <c r="N29" s="77">
        <v>307885</v>
      </c>
      <c r="O29" s="77">
        <v>284876</v>
      </c>
      <c r="P29" s="78">
        <f t="shared" si="7"/>
        <v>92.5</v>
      </c>
      <c r="Q29" s="79" t="s">
        <v>52</v>
      </c>
      <c r="R29" s="58">
        <v>514795</v>
      </c>
      <c r="S29" s="58">
        <v>22001266</v>
      </c>
      <c r="T29" s="56">
        <v>2987</v>
      </c>
      <c r="U29" s="56">
        <v>177889</v>
      </c>
      <c r="V29" s="75">
        <f t="shared" si="0"/>
        <v>11461071.300000001</v>
      </c>
    </row>
    <row r="30" spans="1:22" ht="21" customHeight="1" thickBot="1">
      <c r="A30" s="86" t="s">
        <v>53</v>
      </c>
      <c r="B30" s="87">
        <f t="shared" si="1"/>
        <v>53332712</v>
      </c>
      <c r="C30" s="87">
        <f t="shared" si="2"/>
        <v>52882127</v>
      </c>
      <c r="D30" s="88">
        <f t="shared" si="3"/>
        <v>99.2</v>
      </c>
      <c r="E30" s="87">
        <v>1315647</v>
      </c>
      <c r="F30" s="87">
        <v>1304533</v>
      </c>
      <c r="G30" s="88">
        <f t="shared" si="4"/>
        <v>99.2</v>
      </c>
      <c r="H30" s="87">
        <v>52017065</v>
      </c>
      <c r="I30" s="87">
        <v>51577594</v>
      </c>
      <c r="J30" s="88">
        <f t="shared" si="5"/>
        <v>99.2</v>
      </c>
      <c r="K30" s="87">
        <v>31045</v>
      </c>
      <c r="L30" s="87">
        <v>31045</v>
      </c>
      <c r="M30" s="88">
        <f t="shared" si="6"/>
        <v>100</v>
      </c>
      <c r="N30" s="87">
        <v>426254</v>
      </c>
      <c r="O30" s="87">
        <v>423643</v>
      </c>
      <c r="P30" s="88">
        <f t="shared" si="7"/>
        <v>99.4</v>
      </c>
      <c r="Q30" s="90" t="s">
        <v>26</v>
      </c>
      <c r="R30" s="58">
        <v>756048</v>
      </c>
      <c r="S30" s="58">
        <v>35181276</v>
      </c>
      <c r="T30" s="56">
        <v>1636</v>
      </c>
      <c r="U30" s="56">
        <v>213986</v>
      </c>
      <c r="V30" s="75">
        <f t="shared" si="0"/>
        <v>17179666.800000001</v>
      </c>
    </row>
  </sheetData>
  <mergeCells count="9">
    <mergeCell ref="Q3:Q5"/>
    <mergeCell ref="E4:G4"/>
    <mergeCell ref="H4:J4"/>
    <mergeCell ref="K3:M4"/>
    <mergeCell ref="A3:A5"/>
    <mergeCell ref="B3:D4"/>
    <mergeCell ref="E3:G3"/>
    <mergeCell ref="H3:J3"/>
    <mergeCell ref="N3:P4"/>
  </mergeCells>
  <phoneticPr fontId="24"/>
  <printOptions horizontalCentered="1"/>
  <pageMargins left="0.59055118110236227" right="0.59055118110236227" top="0.59055118110236227" bottom="0.39370078740157483" header="0.19685039370078741" footer="0.19685039370078741"/>
  <pageSetup paperSize="9" orientation="portrait" r:id="rId1"/>
  <headerFooter alignWithMargins="0"/>
  <colBreaks count="1" manualBreakCount="1">
    <brk id="7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AN29"/>
  <sheetViews>
    <sheetView tabSelected="1" view="pageBreakPreview" zoomScale="115" zoomScaleNormal="130" zoomScaleSheetLayoutView="115" workbookViewId="0">
      <selection activeCell="K15" sqref="K15"/>
    </sheetView>
  </sheetViews>
  <sheetFormatPr defaultColWidth="9" defaultRowHeight="12"/>
  <cols>
    <col min="1" max="1" width="10.625" style="56" customWidth="1"/>
    <col min="2" max="3" width="12.625" style="56" hidden="1" customWidth="1"/>
    <col min="4" max="4" width="8.625" style="56" hidden="1" customWidth="1"/>
    <col min="5" max="6" width="14.625" style="56" hidden="1" customWidth="1"/>
    <col min="7" max="9" width="12.625" style="56" hidden="1" customWidth="1"/>
    <col min="10" max="10" width="8.625" style="56" hidden="1" customWidth="1"/>
    <col min="11" max="12" width="10.625" style="56" customWidth="1"/>
    <col min="13" max="13" width="8.75" style="56" customWidth="1"/>
    <col min="14" max="16" width="9.625" style="56" customWidth="1"/>
    <col min="17" max="18" width="10.625" style="56" customWidth="1"/>
    <col min="19" max="19" width="8.75" style="56" customWidth="1"/>
    <col min="20" max="21" width="10.625" style="56" customWidth="1"/>
    <col min="22" max="22" width="8.75" style="56" customWidth="1"/>
    <col min="23" max="25" width="9.625" style="56" customWidth="1"/>
    <col min="26" max="27" width="13" style="56" customWidth="1"/>
    <col min="28" max="28" width="8.75" style="56" customWidth="1"/>
    <col min="29" max="29" width="4.5" style="56" customWidth="1"/>
    <col min="30" max="31" width="11.625" style="58" hidden="1" customWidth="1"/>
    <col min="32" max="33" width="11.625" style="56" hidden="1" customWidth="1"/>
    <col min="34" max="34" width="9.25" style="56" hidden="1" customWidth="1"/>
    <col min="35" max="35" width="0" style="56" hidden="1" customWidth="1"/>
    <col min="36" max="38" width="9" style="56"/>
    <col min="39" max="39" width="15.75" style="56" customWidth="1"/>
    <col min="40" max="40" width="11.5" style="56" bestFit="1" customWidth="1"/>
    <col min="41" max="16384" width="9" style="56"/>
  </cols>
  <sheetData>
    <row r="2" spans="1:40" ht="18" customHeight="1" thickBot="1">
      <c r="AB2" s="57" t="s">
        <v>54</v>
      </c>
    </row>
    <row r="3" spans="1:40" ht="21" customHeight="1">
      <c r="A3" s="108" t="s">
        <v>1</v>
      </c>
      <c r="B3" s="115" t="s">
        <v>2</v>
      </c>
      <c r="C3" s="118"/>
      <c r="D3" s="119"/>
      <c r="E3" s="115" t="s">
        <v>55</v>
      </c>
      <c r="F3" s="118"/>
      <c r="G3" s="119"/>
      <c r="H3" s="115" t="s">
        <v>4</v>
      </c>
      <c r="I3" s="118"/>
      <c r="J3" s="119"/>
      <c r="K3" s="115" t="s">
        <v>56</v>
      </c>
      <c r="L3" s="116"/>
      <c r="M3" s="117"/>
      <c r="N3" s="115" t="s">
        <v>57</v>
      </c>
      <c r="O3" s="116"/>
      <c r="P3" s="117"/>
      <c r="Q3" s="115" t="s">
        <v>58</v>
      </c>
      <c r="R3" s="116"/>
      <c r="S3" s="117"/>
      <c r="T3" s="115" t="s">
        <v>59</v>
      </c>
      <c r="U3" s="116"/>
      <c r="V3" s="117"/>
      <c r="W3" s="115" t="s">
        <v>60</v>
      </c>
      <c r="X3" s="116"/>
      <c r="Y3" s="117"/>
      <c r="Z3" s="115" t="s">
        <v>61</v>
      </c>
      <c r="AA3" s="118"/>
      <c r="AB3" s="119"/>
      <c r="AC3" s="96" t="s">
        <v>1</v>
      </c>
    </row>
    <row r="4" spans="1:40" ht="29.25" customHeight="1">
      <c r="A4" s="110"/>
      <c r="B4" s="59" t="s">
        <v>7</v>
      </c>
      <c r="C4" s="59" t="s">
        <v>8</v>
      </c>
      <c r="D4" s="59" t="s">
        <v>9</v>
      </c>
      <c r="E4" s="60" t="s">
        <v>62</v>
      </c>
      <c r="F4" s="60" t="s">
        <v>63</v>
      </c>
      <c r="G4" s="60" t="s">
        <v>64</v>
      </c>
      <c r="H4" s="59" t="s">
        <v>7</v>
      </c>
      <c r="I4" s="59" t="s">
        <v>8</v>
      </c>
      <c r="J4" s="59" t="s">
        <v>9</v>
      </c>
      <c r="K4" s="60" t="s">
        <v>7</v>
      </c>
      <c r="L4" s="60" t="s">
        <v>8</v>
      </c>
      <c r="M4" s="60" t="s">
        <v>9</v>
      </c>
      <c r="N4" s="60" t="s">
        <v>7</v>
      </c>
      <c r="O4" s="60" t="s">
        <v>8</v>
      </c>
      <c r="P4" s="60" t="s">
        <v>9</v>
      </c>
      <c r="Q4" s="60" t="s">
        <v>7</v>
      </c>
      <c r="R4" s="60" t="s">
        <v>8</v>
      </c>
      <c r="S4" s="60" t="s">
        <v>9</v>
      </c>
      <c r="T4" s="60" t="s">
        <v>7</v>
      </c>
      <c r="U4" s="60" t="s">
        <v>8</v>
      </c>
      <c r="V4" s="60" t="s">
        <v>9</v>
      </c>
      <c r="W4" s="60" t="s">
        <v>7</v>
      </c>
      <c r="X4" s="60" t="s">
        <v>8</v>
      </c>
      <c r="Y4" s="60" t="s">
        <v>9</v>
      </c>
      <c r="Z4" s="60" t="s">
        <v>7</v>
      </c>
      <c r="AA4" s="60" t="s">
        <v>8</v>
      </c>
      <c r="AB4" s="60" t="s">
        <v>9</v>
      </c>
      <c r="AC4" s="98"/>
    </row>
    <row r="5" spans="1:40" ht="25.5" customHeight="1">
      <c r="A5" s="61"/>
      <c r="B5" s="62" t="s">
        <v>10</v>
      </c>
      <c r="C5" s="62" t="s">
        <v>10</v>
      </c>
      <c r="D5" s="62" t="s">
        <v>108</v>
      </c>
      <c r="E5" s="62" t="s">
        <v>10</v>
      </c>
      <c r="F5" s="62" t="s">
        <v>10</v>
      </c>
      <c r="G5" s="62" t="s">
        <v>10</v>
      </c>
      <c r="H5" s="62" t="s">
        <v>10</v>
      </c>
      <c r="I5" s="62" t="s">
        <v>10</v>
      </c>
      <c r="J5" s="62" t="s">
        <v>108</v>
      </c>
      <c r="K5" s="62" t="s">
        <v>10</v>
      </c>
      <c r="L5" s="62" t="s">
        <v>10</v>
      </c>
      <c r="M5" s="62" t="s">
        <v>108</v>
      </c>
      <c r="N5" s="62" t="s">
        <v>10</v>
      </c>
      <c r="O5" s="62" t="s">
        <v>10</v>
      </c>
      <c r="P5" s="62" t="s">
        <v>108</v>
      </c>
      <c r="Q5" s="62" t="s">
        <v>10</v>
      </c>
      <c r="R5" s="62" t="s">
        <v>10</v>
      </c>
      <c r="S5" s="62" t="s">
        <v>108</v>
      </c>
      <c r="T5" s="62" t="s">
        <v>10</v>
      </c>
      <c r="U5" s="62" t="s">
        <v>10</v>
      </c>
      <c r="V5" s="62" t="s">
        <v>108</v>
      </c>
      <c r="W5" s="62" t="s">
        <v>10</v>
      </c>
      <c r="X5" s="62" t="s">
        <v>10</v>
      </c>
      <c r="Y5" s="62" t="s">
        <v>108</v>
      </c>
      <c r="Z5" s="62" t="s">
        <v>10</v>
      </c>
      <c r="AA5" s="62" t="s">
        <v>10</v>
      </c>
      <c r="AB5" s="62" t="s">
        <v>108</v>
      </c>
      <c r="AC5" s="63"/>
    </row>
    <row r="6" spans="1:40" s="70" customFormat="1" ht="25.5" customHeight="1">
      <c r="A6" s="80" t="s">
        <v>212</v>
      </c>
      <c r="B6" s="65">
        <f>SUM(B7:B29)</f>
        <v>805547009</v>
      </c>
      <c r="C6" s="65">
        <f>SUM(C7:C29)</f>
        <v>711513430</v>
      </c>
      <c r="D6" s="93">
        <f t="shared" ref="D6:D29" si="0">ROUND(C6/B6*100,1)</f>
        <v>88.3</v>
      </c>
      <c r="E6" s="65">
        <f>SUM(E7:E29)</f>
        <v>10550472</v>
      </c>
      <c r="F6" s="65">
        <f>SUM(F7:F29)</f>
        <v>706264424</v>
      </c>
      <c r="G6" s="65">
        <f>SUM(G7:G29)</f>
        <v>88732113</v>
      </c>
      <c r="H6" s="65">
        <f>SUM(H7:H29)</f>
        <v>3074301</v>
      </c>
      <c r="I6" s="65">
        <f>SUM(I7:I29)</f>
        <v>2307541</v>
      </c>
      <c r="J6" s="93">
        <f t="shared" ref="J6:J29" si="1">ROUND(I6/H6*100,1)</f>
        <v>75.099999999999994</v>
      </c>
      <c r="K6" s="65">
        <f>SUM(K7:K29)</f>
        <v>79169656</v>
      </c>
      <c r="L6" s="65">
        <f>SUM(L7:L29)</f>
        <v>79168391</v>
      </c>
      <c r="M6" s="93">
        <f>ROUND(L6/K6*100,1)</f>
        <v>100</v>
      </c>
      <c r="N6" s="65">
        <f>SUM(N7:N29)</f>
        <v>0</v>
      </c>
      <c r="O6" s="65">
        <f>SUM(O7:O29)</f>
        <v>0</v>
      </c>
      <c r="P6" s="65">
        <f t="shared" ref="P6:S6" si="2">SUM(P7:P29)</f>
        <v>0</v>
      </c>
      <c r="Q6" s="65">
        <f>SUM(Q7:Q29)</f>
        <v>262000</v>
      </c>
      <c r="R6" s="65">
        <f>SUM(R7:R29)</f>
        <v>262000</v>
      </c>
      <c r="S6" s="94">
        <f t="shared" si="2"/>
        <v>100</v>
      </c>
      <c r="T6" s="65">
        <f>SUM(T7:T29)</f>
        <v>331590</v>
      </c>
      <c r="U6" s="65">
        <f>SUM(U7:U29)</f>
        <v>331590</v>
      </c>
      <c r="V6" s="93">
        <f>ROUND(U6/T6*100,1)</f>
        <v>100</v>
      </c>
      <c r="W6" s="65">
        <f>SUM(W7:W29)</f>
        <v>0</v>
      </c>
      <c r="X6" s="65">
        <f>SUM(X7:X29)</f>
        <v>0</v>
      </c>
      <c r="Y6" s="66">
        <f t="shared" ref="Y6:Y29" si="3">SUM(Y7:Y29)</f>
        <v>0</v>
      </c>
      <c r="Z6" s="65">
        <f>SUM(Z7:Z29)</f>
        <v>1229900264</v>
      </c>
      <c r="AA6" s="65">
        <f>SUM(AA7:AA29)</f>
        <v>1206302158</v>
      </c>
      <c r="AB6" s="93">
        <f t="shared" ref="AB6:AB29" si="4">ROUND(AA6/Z6*100,1)</f>
        <v>98.1</v>
      </c>
      <c r="AC6" s="67" t="s">
        <v>199</v>
      </c>
      <c r="AD6" s="68">
        <f>SUM(AD7:AD29)</f>
        <v>10503206</v>
      </c>
      <c r="AE6" s="68">
        <f>SUM(AE7:AE29)</f>
        <v>699716967</v>
      </c>
      <c r="AF6" s="68">
        <f>SUM(AF7:AF29)</f>
        <v>47266</v>
      </c>
      <c r="AG6" s="68">
        <f>SUM(AG7:AG29)</f>
        <v>6547457</v>
      </c>
      <c r="AH6" s="69">
        <f t="shared" ref="AH6:AH29" si="5">+B6-AD6-AE6-AF6-AG6-G6</f>
        <v>0</v>
      </c>
      <c r="AM6" s="71"/>
      <c r="AN6" s="71"/>
    </row>
    <row r="7" spans="1:40" ht="25.5" customHeight="1">
      <c r="A7" s="64" t="s">
        <v>11</v>
      </c>
      <c r="B7" s="72">
        <v>9413061</v>
      </c>
      <c r="C7" s="72">
        <v>8246189</v>
      </c>
      <c r="D7" s="73">
        <f t="shared" si="0"/>
        <v>87.6</v>
      </c>
      <c r="E7" s="72">
        <f t="shared" ref="E7:F29" si="6">+AD7+AF7</f>
        <v>75183</v>
      </c>
      <c r="F7" s="72">
        <f t="shared" si="6"/>
        <v>8145283</v>
      </c>
      <c r="G7" s="72">
        <v>1192595</v>
      </c>
      <c r="H7" s="72">
        <v>26405</v>
      </c>
      <c r="I7" s="72">
        <v>23751</v>
      </c>
      <c r="J7" s="73">
        <f t="shared" si="1"/>
        <v>89.9</v>
      </c>
      <c r="K7" s="72">
        <v>2999747</v>
      </c>
      <c r="L7" s="72">
        <v>2998617</v>
      </c>
      <c r="M7" s="73">
        <f>ROUND(L7/K7*100,1)</f>
        <v>100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5649</v>
      </c>
      <c r="U7" s="72">
        <v>5649</v>
      </c>
      <c r="V7" s="73">
        <f>ROUND(U7/T7*100,1)</f>
        <v>100</v>
      </c>
      <c r="W7" s="72">
        <v>0</v>
      </c>
      <c r="X7" s="72">
        <v>0</v>
      </c>
      <c r="Y7" s="65">
        <f t="shared" si="3"/>
        <v>0</v>
      </c>
      <c r="Z7" s="72">
        <f>'区税1 '!B8+'区税1 '!K8+'区税1 '!N8+'区税2 '!K7+'区税2 '!N7+'区税2 '!Q7+T7+W7</f>
        <v>22930082</v>
      </c>
      <c r="AA7" s="72">
        <f>'区税1 '!C8+'区税1 '!L8+'区税1 '!O8+'区税2 '!L7+'区税2 '!O7+'区税2 '!R7+U7+X7</f>
        <v>22504047</v>
      </c>
      <c r="AB7" s="73">
        <f t="shared" si="4"/>
        <v>98.1</v>
      </c>
      <c r="AC7" s="74" t="s">
        <v>12</v>
      </c>
      <c r="AD7" s="58">
        <v>74730</v>
      </c>
      <c r="AE7" s="58">
        <v>8050556</v>
      </c>
      <c r="AF7" s="56">
        <v>453</v>
      </c>
      <c r="AG7" s="56">
        <v>94727</v>
      </c>
      <c r="AH7" s="75">
        <f t="shared" si="5"/>
        <v>0</v>
      </c>
      <c r="AM7" s="71"/>
      <c r="AN7" s="71"/>
    </row>
    <row r="8" spans="1:40" ht="25.5" customHeight="1">
      <c r="A8" s="76" t="s">
        <v>13</v>
      </c>
      <c r="B8" s="77">
        <v>12693639</v>
      </c>
      <c r="C8" s="77">
        <v>10624921</v>
      </c>
      <c r="D8" s="78">
        <f t="shared" si="0"/>
        <v>83.7</v>
      </c>
      <c r="E8" s="77">
        <f t="shared" si="6"/>
        <v>121043</v>
      </c>
      <c r="F8" s="77">
        <f t="shared" si="6"/>
        <v>10840650</v>
      </c>
      <c r="G8" s="77">
        <v>1731946</v>
      </c>
      <c r="H8" s="77">
        <v>49712</v>
      </c>
      <c r="I8" s="77">
        <v>43943</v>
      </c>
      <c r="J8" s="78">
        <f t="shared" si="1"/>
        <v>88.4</v>
      </c>
      <c r="K8" s="77">
        <v>2419828</v>
      </c>
      <c r="L8" s="77">
        <v>2419828</v>
      </c>
      <c r="M8" s="78">
        <f>ROUND(L8/K8*100,1)</f>
        <v>100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9362</v>
      </c>
      <c r="U8" s="77">
        <v>9362</v>
      </c>
      <c r="V8" s="78">
        <f t="shared" ref="V8:V14" si="7">ROUND(U8/T8*100,1)</f>
        <v>100</v>
      </c>
      <c r="W8" s="77">
        <v>0</v>
      </c>
      <c r="X8" s="77">
        <v>0</v>
      </c>
      <c r="Y8" s="65">
        <f t="shared" si="3"/>
        <v>0</v>
      </c>
      <c r="Z8" s="77">
        <f>'区税1 '!B9+'区税1 '!K9+'区税1 '!N9+'区税2 '!K8+'区税2 '!N8+'区税2 '!Q8+T8+W8</f>
        <v>36430946</v>
      </c>
      <c r="AA8" s="77">
        <f>'区税1 '!C9+'区税1 '!L9+'区税1 '!O9+'区税2 '!L8+'区税2 '!O8+'区税2 '!R8+U8+X8</f>
        <v>35639508</v>
      </c>
      <c r="AB8" s="78">
        <f t="shared" si="4"/>
        <v>97.8</v>
      </c>
      <c r="AC8" s="79" t="s">
        <v>14</v>
      </c>
      <c r="AD8" s="58">
        <v>120661</v>
      </c>
      <c r="AE8" s="58">
        <v>10522324</v>
      </c>
      <c r="AF8" s="56">
        <v>382</v>
      </c>
      <c r="AG8" s="56">
        <v>318326</v>
      </c>
      <c r="AH8" s="75">
        <f t="shared" si="5"/>
        <v>0</v>
      </c>
      <c r="AM8" s="71"/>
      <c r="AN8" s="71"/>
    </row>
    <row r="9" spans="1:40" ht="25.5" customHeight="1">
      <c r="A9" s="76" t="s">
        <v>15</v>
      </c>
      <c r="B9" s="77">
        <v>45688743</v>
      </c>
      <c r="C9" s="77">
        <v>39177518</v>
      </c>
      <c r="D9" s="78">
        <f t="shared" si="0"/>
        <v>85.7</v>
      </c>
      <c r="E9" s="77">
        <f t="shared" si="6"/>
        <v>236529</v>
      </c>
      <c r="F9" s="77">
        <f t="shared" si="6"/>
        <v>39619046</v>
      </c>
      <c r="G9" s="77">
        <v>5833168</v>
      </c>
      <c r="H9" s="77">
        <v>83446</v>
      </c>
      <c r="I9" s="77">
        <v>56967</v>
      </c>
      <c r="J9" s="78">
        <f t="shared" si="1"/>
        <v>68.3</v>
      </c>
      <c r="K9" s="77">
        <v>5131116</v>
      </c>
      <c r="L9" s="77">
        <v>5131116</v>
      </c>
      <c r="M9" s="78">
        <f t="shared" ref="M9:M29" si="8">ROUND(L9/K9*100,1)</f>
        <v>100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3371</v>
      </c>
      <c r="U9" s="77">
        <v>3371</v>
      </c>
      <c r="V9" s="78">
        <f t="shared" si="7"/>
        <v>100</v>
      </c>
      <c r="W9" s="77">
        <v>0</v>
      </c>
      <c r="X9" s="77">
        <v>0</v>
      </c>
      <c r="Y9" s="65">
        <f t="shared" si="3"/>
        <v>0</v>
      </c>
      <c r="Z9" s="77">
        <f>'区税1 '!B10+'区税1 '!K10+'区税1 '!N10+'区税2 '!K9+'区税2 '!N9+'区税2 '!Q9+T9+W9</f>
        <v>99616500</v>
      </c>
      <c r="AA9" s="77">
        <f>'区税1 '!C10+'区税1 '!L10+'区税1 '!O10+'区税2 '!L9+'区税2 '!O9+'区税2 '!R9+U9+X9</f>
        <v>96964351</v>
      </c>
      <c r="AB9" s="78">
        <f t="shared" si="4"/>
        <v>97.3</v>
      </c>
      <c r="AC9" s="79" t="s">
        <v>16</v>
      </c>
      <c r="AD9" s="58">
        <v>235546</v>
      </c>
      <c r="AE9" s="58">
        <v>39243922</v>
      </c>
      <c r="AF9" s="56">
        <v>983</v>
      </c>
      <c r="AG9" s="56">
        <v>375124</v>
      </c>
      <c r="AH9" s="75">
        <f t="shared" si="5"/>
        <v>0</v>
      </c>
      <c r="AM9" s="71"/>
      <c r="AN9" s="71"/>
    </row>
    <row r="10" spans="1:40" ht="25.5" customHeight="1">
      <c r="A10" s="76" t="s">
        <v>17</v>
      </c>
      <c r="B10" s="77">
        <v>35242078</v>
      </c>
      <c r="C10" s="77">
        <v>29839080</v>
      </c>
      <c r="D10" s="78">
        <f t="shared" si="0"/>
        <v>84.7</v>
      </c>
      <c r="E10" s="77">
        <f t="shared" si="6"/>
        <v>370199</v>
      </c>
      <c r="F10" s="77">
        <f t="shared" si="6"/>
        <v>29519993</v>
      </c>
      <c r="G10" s="77">
        <v>5351886</v>
      </c>
      <c r="H10" s="77">
        <v>102667</v>
      </c>
      <c r="I10" s="77">
        <v>75719</v>
      </c>
      <c r="J10" s="78">
        <f t="shared" si="1"/>
        <v>73.8</v>
      </c>
      <c r="K10" s="77">
        <v>5883262</v>
      </c>
      <c r="L10" s="77">
        <v>5883262</v>
      </c>
      <c r="M10" s="78">
        <f t="shared" si="8"/>
        <v>100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54139</v>
      </c>
      <c r="U10" s="77">
        <v>54139</v>
      </c>
      <c r="V10" s="78">
        <f t="shared" si="7"/>
        <v>100</v>
      </c>
      <c r="W10" s="77">
        <v>0</v>
      </c>
      <c r="X10" s="77">
        <v>0</v>
      </c>
      <c r="Y10" s="65">
        <f t="shared" si="3"/>
        <v>0</v>
      </c>
      <c r="Z10" s="77">
        <f>'区税1 '!B11+'区税1 '!K11+'区税1 '!N11+'区税2 '!K10+'区税2 '!N10+'区税2 '!Q10+T10+W10</f>
        <v>55241020</v>
      </c>
      <c r="AA10" s="77">
        <f>'区税1 '!C11+'区税1 '!L11+'区税1 '!O11+'区税2 '!L10+'区税2 '!O10+'区税2 '!R10+U10+X10</f>
        <v>53938970</v>
      </c>
      <c r="AB10" s="78">
        <f t="shared" si="4"/>
        <v>97.6</v>
      </c>
      <c r="AC10" s="79" t="s">
        <v>18</v>
      </c>
      <c r="AD10" s="58">
        <v>368215</v>
      </c>
      <c r="AE10" s="58">
        <v>29274857</v>
      </c>
      <c r="AF10" s="56">
        <v>1984</v>
      </c>
      <c r="AG10" s="56">
        <v>245136</v>
      </c>
      <c r="AH10" s="75">
        <f t="shared" si="5"/>
        <v>0</v>
      </c>
      <c r="AM10" s="71"/>
      <c r="AN10" s="71"/>
    </row>
    <row r="11" spans="1:40" ht="25.5" customHeight="1">
      <c r="A11" s="80" t="s">
        <v>19</v>
      </c>
      <c r="B11" s="81">
        <v>25502454</v>
      </c>
      <c r="C11" s="81">
        <v>23508033</v>
      </c>
      <c r="D11" s="82">
        <f t="shared" si="0"/>
        <v>92.2</v>
      </c>
      <c r="E11" s="81">
        <f t="shared" si="6"/>
        <v>232336</v>
      </c>
      <c r="F11" s="81">
        <f t="shared" si="6"/>
        <v>23248428</v>
      </c>
      <c r="G11" s="81">
        <v>2021690</v>
      </c>
      <c r="H11" s="81">
        <v>61928</v>
      </c>
      <c r="I11" s="81">
        <v>46160</v>
      </c>
      <c r="J11" s="82">
        <f t="shared" si="1"/>
        <v>74.5</v>
      </c>
      <c r="K11" s="81">
        <v>1060827</v>
      </c>
      <c r="L11" s="81">
        <v>1060827</v>
      </c>
      <c r="M11" s="82">
        <f t="shared" si="8"/>
        <v>100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33486</v>
      </c>
      <c r="U11" s="81">
        <v>33486</v>
      </c>
      <c r="V11" s="82">
        <f t="shared" si="7"/>
        <v>100</v>
      </c>
      <c r="W11" s="81">
        <v>0</v>
      </c>
      <c r="X11" s="81">
        <v>0</v>
      </c>
      <c r="Y11" s="66">
        <f t="shared" si="3"/>
        <v>0</v>
      </c>
      <c r="Z11" s="77">
        <f>'区税1 '!B12+'区税1 '!K12+'区税1 '!N12+'区税2 '!K11+'区税2 '!N11+'区税2 '!Q11+T11+W11</f>
        <v>38931462</v>
      </c>
      <c r="AA11" s="77">
        <f>'区税1 '!C12+'区税1 '!L12+'区税1 '!O12+'区税2 '!L11+'区税2 '!O11+'区税2 '!R11+U11+X11</f>
        <v>38575490</v>
      </c>
      <c r="AB11" s="82">
        <f t="shared" si="4"/>
        <v>99.1</v>
      </c>
      <c r="AC11" s="83" t="s">
        <v>20</v>
      </c>
      <c r="AD11" s="58">
        <v>231838</v>
      </c>
      <c r="AE11" s="58">
        <v>23103428</v>
      </c>
      <c r="AF11" s="56">
        <v>498</v>
      </c>
      <c r="AG11" s="56">
        <v>145000</v>
      </c>
      <c r="AH11" s="75">
        <f t="shared" si="5"/>
        <v>0</v>
      </c>
      <c r="AM11" s="71"/>
      <c r="AN11" s="71"/>
    </row>
    <row r="12" spans="1:40" ht="25.5" customHeight="1">
      <c r="A12" s="64" t="s">
        <v>21</v>
      </c>
      <c r="B12" s="72">
        <v>13617603</v>
      </c>
      <c r="C12" s="72">
        <v>12237435</v>
      </c>
      <c r="D12" s="73">
        <f t="shared" si="0"/>
        <v>89.9</v>
      </c>
      <c r="E12" s="72">
        <f t="shared" si="6"/>
        <v>201965</v>
      </c>
      <c r="F12" s="72">
        <f t="shared" si="6"/>
        <v>12110772</v>
      </c>
      <c r="G12" s="72">
        <v>1304866</v>
      </c>
      <c r="H12" s="72">
        <v>52418</v>
      </c>
      <c r="I12" s="72">
        <v>48081</v>
      </c>
      <c r="J12" s="73">
        <f t="shared" si="1"/>
        <v>91.7</v>
      </c>
      <c r="K12" s="72">
        <v>2957283</v>
      </c>
      <c r="L12" s="72">
        <v>2957283</v>
      </c>
      <c r="M12" s="73">
        <f t="shared" si="8"/>
        <v>100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11604</v>
      </c>
      <c r="U12" s="72">
        <v>11604</v>
      </c>
      <c r="V12" s="73">
        <f t="shared" si="7"/>
        <v>100</v>
      </c>
      <c r="W12" s="72">
        <v>0</v>
      </c>
      <c r="X12" s="72">
        <v>0</v>
      </c>
      <c r="Y12" s="65">
        <f t="shared" si="3"/>
        <v>0</v>
      </c>
      <c r="Z12" s="72">
        <f>'区税1 '!B13+'区税1 '!K13+'区税1 '!N13+'区税2 '!K12+'区税2 '!N12+'区税2 '!Q12+T12+W12</f>
        <v>26212477</v>
      </c>
      <c r="AA12" s="72">
        <f>'区税1 '!C13+'区税1 '!L13+'区税1 '!O13+'区税2 '!L12+'区税2 '!O12+'区税2 '!R12+U12+X12</f>
        <v>25509635</v>
      </c>
      <c r="AB12" s="73">
        <f t="shared" si="4"/>
        <v>97.3</v>
      </c>
      <c r="AC12" s="74" t="s">
        <v>22</v>
      </c>
      <c r="AD12" s="58">
        <v>201266</v>
      </c>
      <c r="AE12" s="58">
        <v>12016676</v>
      </c>
      <c r="AF12" s="56">
        <v>699</v>
      </c>
      <c r="AG12" s="56">
        <v>94096</v>
      </c>
      <c r="AH12" s="75">
        <f t="shared" si="5"/>
        <v>0</v>
      </c>
      <c r="AM12" s="71"/>
      <c r="AN12" s="71"/>
    </row>
    <row r="13" spans="1:40" ht="25.5" customHeight="1">
      <c r="A13" s="76" t="s">
        <v>23</v>
      </c>
      <c r="B13" s="77">
        <v>15444046</v>
      </c>
      <c r="C13" s="77">
        <v>13271725</v>
      </c>
      <c r="D13" s="78">
        <f t="shared" si="0"/>
        <v>85.9</v>
      </c>
      <c r="E13" s="77">
        <f t="shared" si="6"/>
        <v>279693</v>
      </c>
      <c r="F13" s="77">
        <f t="shared" si="6"/>
        <v>13112991</v>
      </c>
      <c r="G13" s="77">
        <v>2051362</v>
      </c>
      <c r="H13" s="77">
        <v>81374</v>
      </c>
      <c r="I13" s="77">
        <v>63776</v>
      </c>
      <c r="J13" s="78">
        <f t="shared" si="1"/>
        <v>78.400000000000006</v>
      </c>
      <c r="K13" s="77">
        <v>2297243</v>
      </c>
      <c r="L13" s="77">
        <v>2297158</v>
      </c>
      <c r="M13" s="78">
        <f t="shared" si="8"/>
        <v>100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13087</v>
      </c>
      <c r="U13" s="77">
        <v>13087</v>
      </c>
      <c r="V13" s="78">
        <f t="shared" si="7"/>
        <v>100</v>
      </c>
      <c r="W13" s="77">
        <v>0</v>
      </c>
      <c r="X13" s="77">
        <v>0</v>
      </c>
      <c r="Y13" s="65">
        <f t="shared" si="3"/>
        <v>0</v>
      </c>
      <c r="Z13" s="77">
        <f>'区税1 '!B14+'区税1 '!K14+'区税1 '!N14+'区税2 '!K13+'区税2 '!N13+'区税2 '!Q13+T13+W13</f>
        <v>28341691</v>
      </c>
      <c r="AA13" s="77">
        <f>'区税1 '!C14+'区税1 '!L14+'区税1 '!O14+'区税2 '!L13+'区税2 '!O13+'区税2 '!R13+U13+X13</f>
        <v>27946562</v>
      </c>
      <c r="AB13" s="78">
        <f t="shared" si="4"/>
        <v>98.6</v>
      </c>
      <c r="AC13" s="79" t="s">
        <v>24</v>
      </c>
      <c r="AD13" s="58">
        <v>278655</v>
      </c>
      <c r="AE13" s="58">
        <v>12993976</v>
      </c>
      <c r="AF13" s="56">
        <v>1038</v>
      </c>
      <c r="AG13" s="56">
        <v>119015</v>
      </c>
      <c r="AH13" s="75">
        <f t="shared" si="5"/>
        <v>0</v>
      </c>
      <c r="AM13" s="71"/>
      <c r="AN13" s="71"/>
    </row>
    <row r="14" spans="1:40" ht="25.5" customHeight="1">
      <c r="A14" s="76" t="s">
        <v>25</v>
      </c>
      <c r="B14" s="77">
        <v>27215578</v>
      </c>
      <c r="C14" s="77">
        <v>23644079</v>
      </c>
      <c r="D14" s="78">
        <f t="shared" si="0"/>
        <v>86.9</v>
      </c>
      <c r="E14" s="77">
        <f t="shared" si="6"/>
        <v>486331</v>
      </c>
      <c r="F14" s="77">
        <f t="shared" si="6"/>
        <v>23213132</v>
      </c>
      <c r="G14" s="77">
        <v>3516115</v>
      </c>
      <c r="H14" s="77">
        <v>129598</v>
      </c>
      <c r="I14" s="77">
        <v>97925</v>
      </c>
      <c r="J14" s="78">
        <f t="shared" si="1"/>
        <v>75.599999999999994</v>
      </c>
      <c r="K14" s="77">
        <v>4043996</v>
      </c>
      <c r="L14" s="77">
        <v>4043996</v>
      </c>
      <c r="M14" s="78">
        <f t="shared" si="8"/>
        <v>100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64703</v>
      </c>
      <c r="U14" s="77">
        <v>64703</v>
      </c>
      <c r="V14" s="78">
        <f t="shared" si="7"/>
        <v>100</v>
      </c>
      <c r="W14" s="77">
        <v>0</v>
      </c>
      <c r="X14" s="77">
        <v>0</v>
      </c>
      <c r="Y14" s="65">
        <f t="shared" si="3"/>
        <v>0</v>
      </c>
      <c r="Z14" s="77">
        <f>'区税1 '!B15+'区税1 '!K15+'区税1 '!N15+'区税2 '!K14+'区税2 '!N14+'区税2 '!Q14+T14+W14</f>
        <v>59837620</v>
      </c>
      <c r="AA14" s="77">
        <f>'区税1 '!C15+'区税1 '!L15+'区税1 '!O15+'区税2 '!L14+'区税2 '!O14+'区税2 '!R14+U14+X14</f>
        <v>59092445</v>
      </c>
      <c r="AB14" s="78">
        <f t="shared" si="4"/>
        <v>98.8</v>
      </c>
      <c r="AC14" s="92" t="s">
        <v>26</v>
      </c>
      <c r="AD14" s="58">
        <v>484967</v>
      </c>
      <c r="AE14" s="58">
        <v>23059666</v>
      </c>
      <c r="AF14" s="56">
        <v>1364</v>
      </c>
      <c r="AG14" s="56">
        <v>153466</v>
      </c>
      <c r="AH14" s="75">
        <f t="shared" si="5"/>
        <v>0</v>
      </c>
      <c r="AM14" s="71"/>
      <c r="AN14" s="71"/>
    </row>
    <row r="15" spans="1:40" ht="25.5" customHeight="1">
      <c r="A15" s="76" t="s">
        <v>27</v>
      </c>
      <c r="B15" s="77">
        <v>31516388</v>
      </c>
      <c r="C15" s="77">
        <v>28542065</v>
      </c>
      <c r="D15" s="78">
        <f t="shared" si="0"/>
        <v>90.6</v>
      </c>
      <c r="E15" s="77">
        <f t="shared" si="6"/>
        <v>446767</v>
      </c>
      <c r="F15" s="77">
        <f t="shared" si="6"/>
        <v>28297240</v>
      </c>
      <c r="G15" s="77">
        <v>2772381</v>
      </c>
      <c r="H15" s="77">
        <v>107592</v>
      </c>
      <c r="I15" s="77">
        <v>92200</v>
      </c>
      <c r="J15" s="78">
        <f t="shared" si="1"/>
        <v>85.7</v>
      </c>
      <c r="K15" s="77">
        <v>3560843</v>
      </c>
      <c r="L15" s="77">
        <v>3560843</v>
      </c>
      <c r="M15" s="78">
        <f t="shared" si="8"/>
        <v>100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65">
        <f t="shared" si="3"/>
        <v>0</v>
      </c>
      <c r="Z15" s="77">
        <f>'区税1 '!B16+'区税1 '!K16+'区税1 '!N16+'区税2 '!K15+'区税2 '!N15+'区税2 '!Q15+T15+W15</f>
        <v>57087247</v>
      </c>
      <c r="AA15" s="77">
        <f>'区税1 '!C16+'区税1 '!L16+'区税1 '!O16+'区税2 '!L15+'区税2 '!O15+'区税2 '!R15+U15+X15</f>
        <v>56653664</v>
      </c>
      <c r="AB15" s="78">
        <f t="shared" si="4"/>
        <v>99.2</v>
      </c>
      <c r="AC15" s="79" t="s">
        <v>28</v>
      </c>
      <c r="AD15" s="58">
        <v>445523</v>
      </c>
      <c r="AE15" s="58">
        <v>28064189</v>
      </c>
      <c r="AF15" s="56">
        <v>1244</v>
      </c>
      <c r="AG15" s="56">
        <v>233051</v>
      </c>
      <c r="AH15" s="75">
        <f t="shared" si="5"/>
        <v>0</v>
      </c>
      <c r="AM15" s="71"/>
      <c r="AN15" s="71"/>
    </row>
    <row r="16" spans="1:40" ht="25.5" customHeight="1">
      <c r="A16" s="80" t="s">
        <v>29</v>
      </c>
      <c r="B16" s="81">
        <v>37404171</v>
      </c>
      <c r="C16" s="81">
        <v>33408422</v>
      </c>
      <c r="D16" s="82">
        <f t="shared" si="0"/>
        <v>89.3</v>
      </c>
      <c r="E16" s="81">
        <f t="shared" si="6"/>
        <v>352577</v>
      </c>
      <c r="F16" s="81">
        <f t="shared" si="6"/>
        <v>33235864</v>
      </c>
      <c r="G16" s="81">
        <v>3815730</v>
      </c>
      <c r="H16" s="81">
        <v>81654</v>
      </c>
      <c r="I16" s="81">
        <v>59059</v>
      </c>
      <c r="J16" s="82">
        <f t="shared" si="1"/>
        <v>72.3</v>
      </c>
      <c r="K16" s="81">
        <v>1790706</v>
      </c>
      <c r="L16" s="81">
        <v>1790706</v>
      </c>
      <c r="M16" s="82">
        <f t="shared" si="8"/>
        <v>100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  <c r="U16" s="81">
        <v>0</v>
      </c>
      <c r="V16" s="81">
        <v>0</v>
      </c>
      <c r="W16" s="81">
        <v>0</v>
      </c>
      <c r="X16" s="81">
        <v>0</v>
      </c>
      <c r="Y16" s="65">
        <f t="shared" si="3"/>
        <v>0</v>
      </c>
      <c r="Z16" s="77">
        <f>'区税1 '!B17+'区税1 '!K17+'区税1 '!N17+'区税2 '!K16+'区税2 '!N16+'区税2 '!Q16+T16+W16</f>
        <v>50076195</v>
      </c>
      <c r="AA16" s="77">
        <f>'区税1 '!C17+'区税1 '!L17+'区税1 '!O17+'区税2 '!L16+'区税2 '!O16+'区税2 '!R16+U16+X16</f>
        <v>49323164</v>
      </c>
      <c r="AB16" s="82">
        <f t="shared" si="4"/>
        <v>98.5</v>
      </c>
      <c r="AC16" s="83" t="s">
        <v>30</v>
      </c>
      <c r="AD16" s="58">
        <v>351105</v>
      </c>
      <c r="AE16" s="58">
        <v>32973189</v>
      </c>
      <c r="AF16" s="56">
        <v>1472</v>
      </c>
      <c r="AG16" s="56">
        <v>262675</v>
      </c>
      <c r="AH16" s="75">
        <f t="shared" si="5"/>
        <v>0</v>
      </c>
      <c r="AM16" s="71"/>
      <c r="AN16" s="71"/>
    </row>
    <row r="17" spans="1:40" ht="25.5" customHeight="1">
      <c r="A17" s="64" t="s">
        <v>31</v>
      </c>
      <c r="B17" s="72">
        <v>60543772</v>
      </c>
      <c r="C17" s="72">
        <v>54048613</v>
      </c>
      <c r="D17" s="73">
        <f t="shared" si="0"/>
        <v>89.3</v>
      </c>
      <c r="E17" s="72">
        <f t="shared" si="6"/>
        <v>864610</v>
      </c>
      <c r="F17" s="72">
        <f t="shared" si="6"/>
        <v>53589492</v>
      </c>
      <c r="G17" s="72">
        <v>6089670</v>
      </c>
      <c r="H17" s="72">
        <v>260363</v>
      </c>
      <c r="I17" s="72">
        <v>191492</v>
      </c>
      <c r="J17" s="73">
        <f t="shared" si="1"/>
        <v>73.5</v>
      </c>
      <c r="K17" s="72">
        <v>5108109</v>
      </c>
      <c r="L17" s="72">
        <v>5108109</v>
      </c>
      <c r="M17" s="73">
        <f t="shared" si="8"/>
        <v>100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16373</v>
      </c>
      <c r="U17" s="72">
        <v>16373</v>
      </c>
      <c r="V17" s="73">
        <f>ROUND(U17/T17*100,1)</f>
        <v>100</v>
      </c>
      <c r="W17" s="72">
        <v>0</v>
      </c>
      <c r="X17" s="72">
        <v>0</v>
      </c>
      <c r="Y17" s="84">
        <f t="shared" si="3"/>
        <v>0</v>
      </c>
      <c r="Z17" s="72">
        <f>'区税1 '!B18+'区税1 '!K18+'区税1 '!N18+'区税2 '!K17+'区税2 '!N17+'区税2 '!Q17+T17+W17</f>
        <v>80388613</v>
      </c>
      <c r="AA17" s="72">
        <f>'区税1 '!C18+'区税1 '!L18+'区税1 '!O18+'区税2 '!L17+'区税2 '!O17+'区税2 '!R17+U17+X17</f>
        <v>79559020</v>
      </c>
      <c r="AB17" s="73">
        <f t="shared" si="4"/>
        <v>99</v>
      </c>
      <c r="AC17" s="74" t="s">
        <v>32</v>
      </c>
      <c r="AD17" s="58">
        <v>862910</v>
      </c>
      <c r="AE17" s="58">
        <v>53228145</v>
      </c>
      <c r="AF17" s="56">
        <v>1700</v>
      </c>
      <c r="AG17" s="56">
        <v>361347</v>
      </c>
      <c r="AH17" s="75">
        <f t="shared" si="5"/>
        <v>0</v>
      </c>
      <c r="AM17" s="71"/>
      <c r="AN17" s="71"/>
    </row>
    <row r="18" spans="1:40" ht="25.5" customHeight="1">
      <c r="A18" s="76" t="s">
        <v>33</v>
      </c>
      <c r="B18" s="77">
        <v>108520416</v>
      </c>
      <c r="C18" s="77">
        <v>97692424</v>
      </c>
      <c r="D18" s="78">
        <f t="shared" si="0"/>
        <v>90</v>
      </c>
      <c r="E18" s="77">
        <f t="shared" si="6"/>
        <v>1061575</v>
      </c>
      <c r="F18" s="77">
        <f t="shared" si="6"/>
        <v>96955093</v>
      </c>
      <c r="G18" s="77">
        <v>10503748</v>
      </c>
      <c r="H18" s="77">
        <v>296451</v>
      </c>
      <c r="I18" s="77">
        <v>213280</v>
      </c>
      <c r="J18" s="78">
        <f t="shared" si="1"/>
        <v>71.900000000000006</v>
      </c>
      <c r="K18" s="77">
        <v>4618780</v>
      </c>
      <c r="L18" s="77">
        <v>4618780</v>
      </c>
      <c r="M18" s="78">
        <f t="shared" si="8"/>
        <v>100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8117</v>
      </c>
      <c r="U18" s="77">
        <v>8117</v>
      </c>
      <c r="V18" s="78">
        <f>ROUND(U18/T18*100,1)</f>
        <v>100</v>
      </c>
      <c r="W18" s="77">
        <v>0</v>
      </c>
      <c r="X18" s="77">
        <v>0</v>
      </c>
      <c r="Y18" s="65">
        <f t="shared" si="3"/>
        <v>0</v>
      </c>
      <c r="Z18" s="77">
        <f>'区税1 '!B19+'区税1 '!K19+'区税1 '!N19+'区税2 '!K18+'区税2 '!N18+'区税2 '!Q18+T18+W18</f>
        <v>136197244</v>
      </c>
      <c r="AA18" s="77">
        <f>'区税1 '!C19+'区税1 '!L19+'区税1 '!O19+'区税2 '!L18+'区税2 '!O18+'区税2 '!R18+U18+X18</f>
        <v>133415932</v>
      </c>
      <c r="AB18" s="78">
        <f t="shared" si="4"/>
        <v>98</v>
      </c>
      <c r="AC18" s="79" t="s">
        <v>34</v>
      </c>
      <c r="AD18" s="58">
        <v>1058944</v>
      </c>
      <c r="AE18" s="58">
        <v>95984873</v>
      </c>
      <c r="AF18" s="56">
        <v>2631</v>
      </c>
      <c r="AG18" s="56">
        <v>970220</v>
      </c>
      <c r="AH18" s="75">
        <f t="shared" si="5"/>
        <v>0</v>
      </c>
      <c r="AM18" s="71"/>
      <c r="AN18" s="71"/>
    </row>
    <row r="19" spans="1:40" ht="25.5" customHeight="1">
      <c r="A19" s="76" t="s">
        <v>35</v>
      </c>
      <c r="B19" s="77">
        <v>40556756</v>
      </c>
      <c r="C19" s="77">
        <v>36737480</v>
      </c>
      <c r="D19" s="78">
        <f t="shared" si="0"/>
        <v>90.6</v>
      </c>
      <c r="E19" s="77">
        <f t="shared" si="6"/>
        <v>285253</v>
      </c>
      <c r="F19" s="77">
        <f t="shared" si="6"/>
        <v>36997984</v>
      </c>
      <c r="G19" s="77">
        <v>3273519</v>
      </c>
      <c r="H19" s="77">
        <v>68041</v>
      </c>
      <c r="I19" s="77">
        <v>55139</v>
      </c>
      <c r="J19" s="78">
        <f t="shared" si="1"/>
        <v>81</v>
      </c>
      <c r="K19" s="77">
        <v>3023596</v>
      </c>
      <c r="L19" s="77">
        <v>3023590</v>
      </c>
      <c r="M19" s="78">
        <f t="shared" si="8"/>
        <v>100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65">
        <f t="shared" si="3"/>
        <v>0</v>
      </c>
      <c r="Z19" s="77">
        <f>'区税1 '!B20+'区税1 '!K20+'区税1 '!N20+'区税2 '!K19+'区税2 '!N19+'区税2 '!Q19+T19+W19</f>
        <v>63062267</v>
      </c>
      <c r="AA19" s="77">
        <f>'区税1 '!C20+'区税1 '!L20+'区税1 '!O20+'区税2 '!L19+'区税2 '!O19+'区税2 '!R19+U19+X19</f>
        <v>61228657</v>
      </c>
      <c r="AB19" s="78">
        <f t="shared" si="4"/>
        <v>97.1</v>
      </c>
      <c r="AC19" s="79" t="s">
        <v>36</v>
      </c>
      <c r="AD19" s="58">
        <v>283810</v>
      </c>
      <c r="AE19" s="58">
        <v>36525412</v>
      </c>
      <c r="AF19" s="56">
        <v>1443</v>
      </c>
      <c r="AG19" s="56">
        <v>472572</v>
      </c>
      <c r="AH19" s="75">
        <f t="shared" si="5"/>
        <v>0</v>
      </c>
      <c r="AM19" s="71"/>
      <c r="AN19" s="71"/>
    </row>
    <row r="20" spans="1:40" ht="25.5" customHeight="1">
      <c r="A20" s="76" t="s">
        <v>37</v>
      </c>
      <c r="B20" s="77">
        <v>28626255</v>
      </c>
      <c r="C20" s="77">
        <v>25205441</v>
      </c>
      <c r="D20" s="78">
        <f t="shared" si="0"/>
        <v>88.1</v>
      </c>
      <c r="E20" s="77">
        <f t="shared" si="6"/>
        <v>413943</v>
      </c>
      <c r="F20" s="77">
        <f t="shared" si="6"/>
        <v>24863061</v>
      </c>
      <c r="G20" s="77">
        <v>3349251</v>
      </c>
      <c r="H20" s="77">
        <v>87115</v>
      </c>
      <c r="I20" s="77">
        <v>74198</v>
      </c>
      <c r="J20" s="78">
        <f t="shared" si="1"/>
        <v>85.2</v>
      </c>
      <c r="K20" s="77">
        <v>2080628</v>
      </c>
      <c r="L20" s="77">
        <v>2080628</v>
      </c>
      <c r="M20" s="78">
        <f t="shared" si="8"/>
        <v>100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0</v>
      </c>
      <c r="Y20" s="65">
        <f t="shared" si="3"/>
        <v>0</v>
      </c>
      <c r="Z20" s="77">
        <f>'区税1 '!B21+'区税1 '!K21+'区税1 '!N21+'区税2 '!K20+'区税2 '!N20+'区税2 '!Q20+T20+W20</f>
        <v>39104631</v>
      </c>
      <c r="AA20" s="77">
        <f>'区税1 '!C21+'区税1 '!L21+'区税1 '!O21+'区税2 '!L20+'区税2 '!O20+'区税2 '!R20+U20+X20</f>
        <v>38153538</v>
      </c>
      <c r="AB20" s="78">
        <f t="shared" si="4"/>
        <v>97.6</v>
      </c>
      <c r="AC20" s="92" t="s">
        <v>14</v>
      </c>
      <c r="AD20" s="58">
        <v>407055</v>
      </c>
      <c r="AE20" s="58">
        <v>24648114</v>
      </c>
      <c r="AF20" s="56">
        <v>6888</v>
      </c>
      <c r="AG20" s="56">
        <v>214947</v>
      </c>
      <c r="AH20" s="75">
        <f t="shared" si="5"/>
        <v>0</v>
      </c>
      <c r="AM20" s="71"/>
      <c r="AN20" s="71"/>
    </row>
    <row r="21" spans="1:40" ht="25.5" customHeight="1">
      <c r="A21" s="80" t="s">
        <v>38</v>
      </c>
      <c r="B21" s="81">
        <v>58016278</v>
      </c>
      <c r="C21" s="81">
        <v>53013269</v>
      </c>
      <c r="D21" s="82">
        <f t="shared" si="0"/>
        <v>91.4</v>
      </c>
      <c r="E21" s="81">
        <f t="shared" si="6"/>
        <v>687512</v>
      </c>
      <c r="F21" s="81">
        <f t="shared" si="6"/>
        <v>52413123</v>
      </c>
      <c r="G21" s="81">
        <v>4915643</v>
      </c>
      <c r="H21" s="81">
        <v>150370</v>
      </c>
      <c r="I21" s="81">
        <v>112073</v>
      </c>
      <c r="J21" s="82">
        <f t="shared" si="1"/>
        <v>74.5</v>
      </c>
      <c r="K21" s="81">
        <v>3125503</v>
      </c>
      <c r="L21" s="81">
        <v>3125479</v>
      </c>
      <c r="M21" s="82">
        <f t="shared" si="8"/>
        <v>100</v>
      </c>
      <c r="N21" s="81">
        <v>0</v>
      </c>
      <c r="O21" s="81">
        <v>0</v>
      </c>
      <c r="P21" s="81">
        <v>0</v>
      </c>
      <c r="Q21" s="81">
        <v>0</v>
      </c>
      <c r="R21" s="81">
        <v>0</v>
      </c>
      <c r="S21" s="81">
        <v>0</v>
      </c>
      <c r="T21" s="81">
        <v>19993</v>
      </c>
      <c r="U21" s="81">
        <v>19993</v>
      </c>
      <c r="V21" s="82">
        <f t="shared" ref="V21:V22" si="9">ROUND(U21/T21*100,1)</f>
        <v>100</v>
      </c>
      <c r="W21" s="81">
        <v>0</v>
      </c>
      <c r="X21" s="81">
        <v>0</v>
      </c>
      <c r="Y21" s="65">
        <f t="shared" si="3"/>
        <v>0</v>
      </c>
      <c r="Z21" s="77">
        <f>'区税1 '!B22+'区税1 '!K22+'区税1 '!N22+'区税2 '!K21+'区税2 '!N21+'区税2 '!Q21+T21+W21</f>
        <v>71566332</v>
      </c>
      <c r="AA21" s="77">
        <f>'区税1 '!C22+'区税1 '!L22+'区税1 '!O22+'区税2 '!L21+'区税2 '!O21+'区税2 '!R21+U21+X21</f>
        <v>69572837</v>
      </c>
      <c r="AB21" s="82">
        <f t="shared" si="4"/>
        <v>97.2</v>
      </c>
      <c r="AC21" s="83" t="s">
        <v>39</v>
      </c>
      <c r="AD21" s="58">
        <v>683302</v>
      </c>
      <c r="AE21" s="58">
        <v>51891315</v>
      </c>
      <c r="AF21" s="56">
        <v>4210</v>
      </c>
      <c r="AG21" s="56">
        <v>521808</v>
      </c>
      <c r="AH21" s="75">
        <f t="shared" si="5"/>
        <v>0</v>
      </c>
      <c r="AM21" s="71"/>
      <c r="AN21" s="71"/>
    </row>
    <row r="22" spans="1:40" ht="25.5" customHeight="1">
      <c r="A22" s="64" t="s">
        <v>40</v>
      </c>
      <c r="B22" s="72">
        <v>23480532</v>
      </c>
      <c r="C22" s="72">
        <v>20147383</v>
      </c>
      <c r="D22" s="73">
        <f t="shared" si="0"/>
        <v>85.8</v>
      </c>
      <c r="E22" s="72">
        <f t="shared" si="6"/>
        <v>325447</v>
      </c>
      <c r="F22" s="72">
        <f t="shared" si="6"/>
        <v>19902268</v>
      </c>
      <c r="G22" s="72">
        <v>3252817</v>
      </c>
      <c r="H22" s="72">
        <v>83052</v>
      </c>
      <c r="I22" s="72">
        <v>59594</v>
      </c>
      <c r="J22" s="73">
        <f t="shared" si="1"/>
        <v>71.8</v>
      </c>
      <c r="K22" s="72">
        <v>3210995</v>
      </c>
      <c r="L22" s="72">
        <v>3210995</v>
      </c>
      <c r="M22" s="73">
        <f t="shared" si="8"/>
        <v>100</v>
      </c>
      <c r="N22" s="72">
        <v>0</v>
      </c>
      <c r="O22" s="72">
        <v>0</v>
      </c>
      <c r="P22" s="72">
        <v>0</v>
      </c>
      <c r="Q22" s="72">
        <v>262000</v>
      </c>
      <c r="R22" s="72">
        <v>262000</v>
      </c>
      <c r="S22" s="73">
        <f>ROUND(R22/Q22*100,1)</f>
        <v>100</v>
      </c>
      <c r="T22" s="72">
        <v>12923</v>
      </c>
      <c r="U22" s="72">
        <v>12923</v>
      </c>
      <c r="V22" s="78">
        <f t="shared" si="9"/>
        <v>100</v>
      </c>
      <c r="W22" s="72">
        <v>0</v>
      </c>
      <c r="X22" s="72">
        <v>0</v>
      </c>
      <c r="Y22" s="84">
        <f t="shared" si="3"/>
        <v>0</v>
      </c>
      <c r="Z22" s="72">
        <f>'区税1 '!B23+'区税1 '!K23+'区税1 '!N23+'区税2 '!K22+'区税2 '!N22+'区税2 '!Q22+T22+W22</f>
        <v>36557755</v>
      </c>
      <c r="AA22" s="72">
        <f>'区税1 '!C23+'区税1 '!L23+'区税1 '!O23+'区税2 '!L22+'区税2 '!O22+'区税2 '!R22+U22+X22</f>
        <v>35838537</v>
      </c>
      <c r="AB22" s="73">
        <f>ROUND(AA22/Z22*100,1)</f>
        <v>98</v>
      </c>
      <c r="AC22" s="74" t="s">
        <v>41</v>
      </c>
      <c r="AD22" s="58">
        <v>323641</v>
      </c>
      <c r="AE22" s="58">
        <v>19690305</v>
      </c>
      <c r="AF22" s="56">
        <v>1806</v>
      </c>
      <c r="AG22" s="56">
        <v>211963</v>
      </c>
      <c r="AH22" s="75">
        <f t="shared" si="5"/>
        <v>0</v>
      </c>
      <c r="AM22" s="71"/>
      <c r="AN22" s="71"/>
    </row>
    <row r="23" spans="1:40" ht="25.5" customHeight="1">
      <c r="A23" s="76" t="s">
        <v>194</v>
      </c>
      <c r="B23" s="77">
        <v>21825171</v>
      </c>
      <c r="C23" s="77">
        <v>19189352</v>
      </c>
      <c r="D23" s="78">
        <f t="shared" si="0"/>
        <v>87.9</v>
      </c>
      <c r="E23" s="77">
        <f t="shared" si="6"/>
        <v>412560</v>
      </c>
      <c r="F23" s="77">
        <f t="shared" si="6"/>
        <v>18903726</v>
      </c>
      <c r="G23" s="77">
        <v>2508885</v>
      </c>
      <c r="H23" s="77">
        <v>105612</v>
      </c>
      <c r="I23" s="77">
        <v>76630</v>
      </c>
      <c r="J23" s="78">
        <f t="shared" si="1"/>
        <v>72.599999999999994</v>
      </c>
      <c r="K23" s="77">
        <v>2351775</v>
      </c>
      <c r="L23" s="77">
        <v>2351755</v>
      </c>
      <c r="M23" s="78">
        <f t="shared" si="8"/>
        <v>100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65">
        <f t="shared" si="3"/>
        <v>0</v>
      </c>
      <c r="Z23" s="77">
        <f>'区税1 '!B24+'区税1 '!K24+'区税1 '!N24+'区税2 '!K23+'区税2 '!N23+'区税2 '!Q23+T23+W23</f>
        <v>33218776</v>
      </c>
      <c r="AA23" s="77">
        <f>'区税1 '!C24+'区税1 '!L24+'区税1 '!O24+'区税2 '!L23+'区税2 '!O23+'区税2 '!R23+U23+X23</f>
        <v>32654677</v>
      </c>
      <c r="AB23" s="78">
        <f t="shared" si="4"/>
        <v>98.3</v>
      </c>
      <c r="AC23" s="79" t="s">
        <v>42</v>
      </c>
      <c r="AD23" s="58">
        <v>411154</v>
      </c>
      <c r="AE23" s="58">
        <v>18754186</v>
      </c>
      <c r="AF23" s="56">
        <v>1406</v>
      </c>
      <c r="AG23" s="56">
        <v>149540</v>
      </c>
      <c r="AH23" s="75">
        <f t="shared" si="5"/>
        <v>0</v>
      </c>
      <c r="AM23" s="71"/>
      <c r="AN23" s="71"/>
    </row>
    <row r="24" spans="1:40" ht="25.5" customHeight="1">
      <c r="A24" s="76" t="s">
        <v>43</v>
      </c>
      <c r="B24" s="77">
        <v>11704497</v>
      </c>
      <c r="C24" s="77">
        <v>10079685</v>
      </c>
      <c r="D24" s="78">
        <f t="shared" si="0"/>
        <v>86.1</v>
      </c>
      <c r="E24" s="77">
        <f t="shared" si="6"/>
        <v>218808</v>
      </c>
      <c r="F24" s="77">
        <f t="shared" si="6"/>
        <v>10009587</v>
      </c>
      <c r="G24" s="77">
        <v>1476102</v>
      </c>
      <c r="H24" s="77">
        <v>60083</v>
      </c>
      <c r="I24" s="77">
        <v>46633</v>
      </c>
      <c r="J24" s="78">
        <f t="shared" si="1"/>
        <v>77.599999999999994</v>
      </c>
      <c r="K24" s="77">
        <v>1623617</v>
      </c>
      <c r="L24" s="77">
        <v>1623617</v>
      </c>
      <c r="M24" s="78">
        <f t="shared" si="8"/>
        <v>100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65">
        <f t="shared" si="3"/>
        <v>0</v>
      </c>
      <c r="Z24" s="77">
        <f>'区税1 '!B25+'区税1 '!K25+'区税1 '!N25+'区税2 '!K24+'区税2 '!N24+'区税2 '!Q24+T24+W24</f>
        <v>19769074</v>
      </c>
      <c r="AA24" s="77">
        <f>'区税1 '!C25+'区税1 '!L25+'区税1 '!O25+'区税2 '!L24+'区税2 '!O24+'区税2 '!R24+U24+X24</f>
        <v>19423988</v>
      </c>
      <c r="AB24" s="78">
        <f t="shared" si="4"/>
        <v>98.3</v>
      </c>
      <c r="AC24" s="79" t="s">
        <v>44</v>
      </c>
      <c r="AD24" s="58">
        <v>218013</v>
      </c>
      <c r="AE24" s="58">
        <v>9839008</v>
      </c>
      <c r="AF24" s="56">
        <v>795</v>
      </c>
      <c r="AG24" s="56">
        <v>170579</v>
      </c>
      <c r="AH24" s="75">
        <f t="shared" si="5"/>
        <v>0</v>
      </c>
      <c r="AM24" s="71"/>
      <c r="AN24" s="71"/>
    </row>
    <row r="25" spans="1:40" ht="25.5" customHeight="1">
      <c r="A25" s="76" t="s">
        <v>45</v>
      </c>
      <c r="B25" s="77">
        <v>37162442</v>
      </c>
      <c r="C25" s="77">
        <v>32920212</v>
      </c>
      <c r="D25" s="78">
        <f t="shared" si="0"/>
        <v>88.6</v>
      </c>
      <c r="E25" s="77">
        <f t="shared" si="6"/>
        <v>643277</v>
      </c>
      <c r="F25" s="77">
        <f t="shared" si="6"/>
        <v>32543259</v>
      </c>
      <c r="G25" s="77">
        <v>3975906</v>
      </c>
      <c r="H25" s="77">
        <v>186444</v>
      </c>
      <c r="I25" s="77">
        <v>142090</v>
      </c>
      <c r="J25" s="78">
        <f t="shared" si="1"/>
        <v>76.2</v>
      </c>
      <c r="K25" s="77">
        <v>3840533</v>
      </c>
      <c r="L25" s="77">
        <v>3840533</v>
      </c>
      <c r="M25" s="78">
        <f t="shared" si="8"/>
        <v>100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712</v>
      </c>
      <c r="U25" s="77">
        <v>712</v>
      </c>
      <c r="V25" s="78">
        <f>ROUND(U25/T25*100,1)</f>
        <v>100</v>
      </c>
      <c r="W25" s="77">
        <v>0</v>
      </c>
      <c r="X25" s="77">
        <v>0</v>
      </c>
      <c r="Y25" s="65">
        <f t="shared" si="3"/>
        <v>0</v>
      </c>
      <c r="Z25" s="77">
        <f>'区税1 '!B26+'区税1 '!K26+'区税1 '!N26+'区税2 '!K25+'区税2 '!N25+'区税2 '!Q25+T25+W25</f>
        <v>50749090</v>
      </c>
      <c r="AA25" s="77">
        <f>'区税1 '!C26+'区税1 '!L26+'区税1 '!O26+'区税2 '!L25+'区税2 '!O25+'区税2 '!R25+U25+X25</f>
        <v>49955947</v>
      </c>
      <c r="AB25" s="78">
        <f t="shared" si="4"/>
        <v>98.4</v>
      </c>
      <c r="AC25" s="79" t="s">
        <v>46</v>
      </c>
      <c r="AD25" s="58">
        <v>641474</v>
      </c>
      <c r="AE25" s="58">
        <v>32264766</v>
      </c>
      <c r="AF25" s="56">
        <v>1803</v>
      </c>
      <c r="AG25" s="56">
        <v>278493</v>
      </c>
      <c r="AH25" s="75">
        <f t="shared" si="5"/>
        <v>0</v>
      </c>
      <c r="AM25" s="71"/>
      <c r="AN25" s="71"/>
    </row>
    <row r="26" spans="1:40" ht="25.5" customHeight="1">
      <c r="A26" s="80" t="s">
        <v>47</v>
      </c>
      <c r="B26" s="81">
        <v>58923664</v>
      </c>
      <c r="C26" s="81">
        <v>50572830</v>
      </c>
      <c r="D26" s="82">
        <f t="shared" si="0"/>
        <v>85.8</v>
      </c>
      <c r="E26" s="81">
        <f t="shared" si="6"/>
        <v>818754</v>
      </c>
      <c r="F26" s="81">
        <f t="shared" si="6"/>
        <v>50326297</v>
      </c>
      <c r="G26" s="81">
        <v>7778613</v>
      </c>
      <c r="H26" s="81">
        <v>277957</v>
      </c>
      <c r="I26" s="81">
        <v>193155</v>
      </c>
      <c r="J26" s="82">
        <f t="shared" si="1"/>
        <v>69.5</v>
      </c>
      <c r="K26" s="81">
        <v>3823153</v>
      </c>
      <c r="L26" s="81">
        <v>3823153</v>
      </c>
      <c r="M26" s="82">
        <f t="shared" si="8"/>
        <v>100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38059</v>
      </c>
      <c r="U26" s="81">
        <v>38059</v>
      </c>
      <c r="V26" s="78">
        <f t="shared" ref="V26" si="10">ROUND(U26/T26*100,1)</f>
        <v>100</v>
      </c>
      <c r="W26" s="81">
        <v>0</v>
      </c>
      <c r="X26" s="81">
        <v>0</v>
      </c>
      <c r="Y26" s="65">
        <f t="shared" si="3"/>
        <v>0</v>
      </c>
      <c r="Z26" s="77">
        <f>'区税1 '!B27+'区税1 '!K27+'区税1 '!N27+'区税2 '!K26+'区税2 '!N26+'区税2 '!Q26+T26+W26</f>
        <v>72550471</v>
      </c>
      <c r="AA26" s="77">
        <f>'区税1 '!C27+'区税1 '!L27+'区税1 '!O27+'区税2 '!L26+'区税2 '!O26+'区税2 '!R26+U26+X26</f>
        <v>71511170</v>
      </c>
      <c r="AB26" s="82">
        <f t="shared" si="4"/>
        <v>98.6</v>
      </c>
      <c r="AC26" s="83" t="s">
        <v>48</v>
      </c>
      <c r="AD26" s="58">
        <v>812034</v>
      </c>
      <c r="AE26" s="58">
        <v>49899063</v>
      </c>
      <c r="AF26" s="56">
        <v>6720</v>
      </c>
      <c r="AG26" s="56">
        <v>427234</v>
      </c>
      <c r="AH26" s="75">
        <f t="shared" si="5"/>
        <v>0</v>
      </c>
      <c r="AM26" s="71"/>
      <c r="AN26" s="71"/>
    </row>
    <row r="27" spans="1:40" ht="25.5" customHeight="1">
      <c r="A27" s="76" t="s">
        <v>49</v>
      </c>
      <c r="B27" s="77">
        <v>36393570</v>
      </c>
      <c r="C27" s="77">
        <v>31194450</v>
      </c>
      <c r="D27" s="78">
        <f t="shared" si="0"/>
        <v>85.7</v>
      </c>
      <c r="E27" s="77">
        <f t="shared" si="6"/>
        <v>740644</v>
      </c>
      <c r="F27" s="77">
        <f t="shared" si="6"/>
        <v>30842718</v>
      </c>
      <c r="G27" s="77">
        <v>4810208</v>
      </c>
      <c r="H27" s="77">
        <v>310839</v>
      </c>
      <c r="I27" s="77">
        <v>229992</v>
      </c>
      <c r="J27" s="78">
        <f t="shared" si="1"/>
        <v>74</v>
      </c>
      <c r="K27" s="77">
        <v>5626505</v>
      </c>
      <c r="L27" s="77">
        <v>5626505</v>
      </c>
      <c r="M27" s="78">
        <f t="shared" si="8"/>
        <v>100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85">
        <v>0</v>
      </c>
      <c r="W27" s="77">
        <v>0</v>
      </c>
      <c r="X27" s="77">
        <v>0</v>
      </c>
      <c r="Y27" s="84">
        <f t="shared" si="3"/>
        <v>0</v>
      </c>
      <c r="Z27" s="72">
        <f>'区税1 '!B28+'区税1 '!K28+'区税1 '!N28+'区税2 '!K27+'区税2 '!N27+'区税2 '!Q27+T27+W27</f>
        <v>55120694</v>
      </c>
      <c r="AA27" s="72">
        <f>'区税1 '!C28+'区税1 '!L28+'区税1 '!O28+'区税2 '!L27+'区税2 '!O27+'区税2 '!R27+U27+X27</f>
        <v>53545141</v>
      </c>
      <c r="AB27" s="78">
        <f t="shared" si="4"/>
        <v>97.1</v>
      </c>
      <c r="AC27" s="79" t="s">
        <v>50</v>
      </c>
      <c r="AD27" s="58">
        <v>737520</v>
      </c>
      <c r="AE27" s="58">
        <v>30506455</v>
      </c>
      <c r="AF27" s="56">
        <v>3124</v>
      </c>
      <c r="AG27" s="56">
        <v>336263</v>
      </c>
      <c r="AH27" s="75">
        <f t="shared" si="5"/>
        <v>0</v>
      </c>
      <c r="AM27" s="71"/>
      <c r="AN27" s="71"/>
    </row>
    <row r="28" spans="1:40" ht="25.5" customHeight="1">
      <c r="A28" s="76" t="s">
        <v>51</v>
      </c>
      <c r="B28" s="77">
        <v>25709559</v>
      </c>
      <c r="C28" s="77">
        <v>22474069</v>
      </c>
      <c r="D28" s="78">
        <f t="shared" si="0"/>
        <v>87.4</v>
      </c>
      <c r="E28" s="77">
        <f t="shared" si="6"/>
        <v>517782</v>
      </c>
      <c r="F28" s="77">
        <f t="shared" si="6"/>
        <v>22179155</v>
      </c>
      <c r="G28" s="77">
        <v>3012622</v>
      </c>
      <c r="H28" s="77">
        <v>165333</v>
      </c>
      <c r="I28" s="77">
        <v>124490</v>
      </c>
      <c r="J28" s="78">
        <f t="shared" si="1"/>
        <v>75.3</v>
      </c>
      <c r="K28" s="77">
        <v>3322079</v>
      </c>
      <c r="L28" s="77">
        <v>3322079</v>
      </c>
      <c r="M28" s="78">
        <f t="shared" si="8"/>
        <v>100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6501</v>
      </c>
      <c r="U28" s="77">
        <v>6501</v>
      </c>
      <c r="V28" s="78">
        <f>ROUND(U28/T28*100,1)</f>
        <v>100</v>
      </c>
      <c r="W28" s="77">
        <v>0</v>
      </c>
      <c r="X28" s="77">
        <v>0</v>
      </c>
      <c r="Y28" s="65">
        <f t="shared" si="3"/>
        <v>0</v>
      </c>
      <c r="Z28" s="77">
        <f>'区税1 '!B29+'区税1 '!K29+'区税1 '!N29+'区税2 '!K28+'区税2 '!N28+'区税2 '!Q28+T28+W28</f>
        <v>37817023</v>
      </c>
      <c r="AA28" s="77">
        <f>'区税1 '!C29+'区税1 '!L29+'区税1 '!O29+'区税2 '!L28+'区税2 '!O28+'区税2 '!R28+U28+X28</f>
        <v>36655020</v>
      </c>
      <c r="AB28" s="78">
        <f t="shared" si="4"/>
        <v>96.9</v>
      </c>
      <c r="AC28" s="79" t="s">
        <v>52</v>
      </c>
      <c r="AD28" s="58">
        <v>514795</v>
      </c>
      <c r="AE28" s="58">
        <v>22001266</v>
      </c>
      <c r="AF28" s="56">
        <v>2987</v>
      </c>
      <c r="AG28" s="56">
        <v>177889</v>
      </c>
      <c r="AH28" s="75">
        <f t="shared" si="5"/>
        <v>0</v>
      </c>
      <c r="AM28" s="71"/>
      <c r="AN28" s="71"/>
    </row>
    <row r="29" spans="1:40" ht="25.5" customHeight="1" thickBot="1">
      <c r="A29" s="86" t="s">
        <v>53</v>
      </c>
      <c r="B29" s="87">
        <v>40346336</v>
      </c>
      <c r="C29" s="87">
        <v>35738755</v>
      </c>
      <c r="D29" s="88">
        <f t="shared" si="0"/>
        <v>88.6</v>
      </c>
      <c r="E29" s="87">
        <f t="shared" si="6"/>
        <v>757684</v>
      </c>
      <c r="F29" s="87">
        <f t="shared" si="6"/>
        <v>35395262</v>
      </c>
      <c r="G29" s="87">
        <v>4193390</v>
      </c>
      <c r="H29" s="87">
        <v>245847</v>
      </c>
      <c r="I29" s="87">
        <v>181194</v>
      </c>
      <c r="J29" s="88">
        <f t="shared" si="1"/>
        <v>73.7</v>
      </c>
      <c r="K29" s="87">
        <v>5269532</v>
      </c>
      <c r="L29" s="87">
        <v>5269532</v>
      </c>
      <c r="M29" s="88">
        <f t="shared" si="8"/>
        <v>100</v>
      </c>
      <c r="N29" s="87">
        <v>0</v>
      </c>
      <c r="O29" s="87">
        <v>0</v>
      </c>
      <c r="P29" s="87">
        <v>0</v>
      </c>
      <c r="Q29" s="87">
        <v>0</v>
      </c>
      <c r="R29" s="87">
        <v>0</v>
      </c>
      <c r="S29" s="87">
        <v>0</v>
      </c>
      <c r="T29" s="87">
        <v>33511</v>
      </c>
      <c r="U29" s="87">
        <v>33511</v>
      </c>
      <c r="V29" s="88">
        <f>ROUND(U29/T29*100,1)</f>
        <v>100</v>
      </c>
      <c r="W29" s="87">
        <v>0</v>
      </c>
      <c r="X29" s="87">
        <v>0</v>
      </c>
      <c r="Y29" s="89">
        <f t="shared" si="3"/>
        <v>0</v>
      </c>
      <c r="Z29" s="87">
        <f>'区税1 '!B30+'区税1 '!K30+'区税1 '!N30+'区税2 '!K29+'区税2 '!N29+'区税2 '!Q29+T29+W29</f>
        <v>59093054</v>
      </c>
      <c r="AA29" s="87">
        <f>'区税1 '!C30+'区税1 '!L30+'区税1 '!O30+'区税2 '!L29+'区税2 '!O29+'区税2 '!R29+U29+X29</f>
        <v>58639858</v>
      </c>
      <c r="AB29" s="88">
        <f t="shared" si="4"/>
        <v>99.2</v>
      </c>
      <c r="AC29" s="90" t="s">
        <v>26</v>
      </c>
      <c r="AD29" s="58">
        <v>756048</v>
      </c>
      <c r="AE29" s="58">
        <v>35181276</v>
      </c>
      <c r="AF29" s="56">
        <v>1636</v>
      </c>
      <c r="AG29" s="56">
        <v>213986</v>
      </c>
      <c r="AH29" s="75">
        <f t="shared" si="5"/>
        <v>0</v>
      </c>
      <c r="AM29" s="71"/>
      <c r="AN29" s="71"/>
    </row>
  </sheetData>
  <mergeCells count="11">
    <mergeCell ref="Q3:S3"/>
    <mergeCell ref="T3:V3"/>
    <mergeCell ref="W3:Y3"/>
    <mergeCell ref="Z3:AB3"/>
    <mergeCell ref="AC3:AC4"/>
    <mergeCell ref="N3:P3"/>
    <mergeCell ref="A3:A4"/>
    <mergeCell ref="B3:D3"/>
    <mergeCell ref="E3:G3"/>
    <mergeCell ref="H3:J3"/>
    <mergeCell ref="K3:M3"/>
  </mergeCells>
  <phoneticPr fontId="24"/>
  <printOptions horizontalCentered="1"/>
  <pageMargins left="0.59055118110236227" right="0.59055118110236227" top="0.59055118110236227" bottom="0.39370078740157483" header="0.19685039370078741" footer="0.19685039370078741"/>
  <pageSetup paperSize="9" scale="91" orientation="portrait" r:id="rId1"/>
  <headerFooter alignWithMargins="0"/>
  <colBreaks count="1" manualBreakCount="1">
    <brk id="19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P86"/>
  <sheetViews>
    <sheetView view="pageBreakPreview" zoomScale="85" zoomScaleNormal="85" zoomScaleSheetLayoutView="85" workbookViewId="0">
      <pane ySplit="3" topLeftCell="A4" activePane="bottomLeft" state="frozen"/>
      <selection activeCell="L11" sqref="L11"/>
      <selection pane="bottomLeft" activeCell="L15" sqref="L15"/>
    </sheetView>
  </sheetViews>
  <sheetFormatPr defaultColWidth="9" defaultRowHeight="12"/>
  <cols>
    <col min="1" max="2" width="5.5" style="1" customWidth="1"/>
    <col min="3" max="4" width="3.875" style="1" customWidth="1"/>
    <col min="5" max="5" width="5.5" style="1" customWidth="1"/>
    <col min="6" max="7" width="3.875" style="1" customWidth="1"/>
    <col min="8" max="8" width="24.125" style="1" customWidth="1"/>
    <col min="9" max="9" width="3.875" style="1" customWidth="1"/>
    <col min="10" max="10" width="27.625" style="1" customWidth="1"/>
    <col min="11" max="11" width="20.875" style="1" customWidth="1"/>
    <col min="12" max="12" width="34" style="1" customWidth="1"/>
    <col min="13" max="13" width="31.75" style="1" customWidth="1"/>
    <col min="14" max="14" width="10.625" style="2" customWidth="1"/>
    <col min="15" max="15" width="25" style="1" customWidth="1"/>
    <col min="16" max="16" width="10.625" style="2" customWidth="1"/>
    <col min="17" max="16384" width="9" style="1"/>
  </cols>
  <sheetData>
    <row r="1" spans="1:16" ht="21.75" customHeight="1"/>
    <row r="2" spans="1:16" ht="14.25" customHeight="1" thickBot="1">
      <c r="A2" s="1" t="s">
        <v>214</v>
      </c>
      <c r="O2" s="142" t="s">
        <v>215</v>
      </c>
      <c r="P2" s="142"/>
    </row>
    <row r="3" spans="1:16" ht="14.25" customHeight="1">
      <c r="A3" s="133" t="s">
        <v>65</v>
      </c>
      <c r="B3" s="134"/>
      <c r="C3" s="134"/>
      <c r="D3" s="134"/>
      <c r="E3" s="134"/>
      <c r="F3" s="134"/>
      <c r="G3" s="134"/>
      <c r="H3" s="134"/>
      <c r="I3" s="135"/>
      <c r="J3" s="3" t="s">
        <v>66</v>
      </c>
      <c r="K3" s="3" t="s">
        <v>67</v>
      </c>
      <c r="L3" s="3" t="s">
        <v>68</v>
      </c>
      <c r="M3" s="3" t="s">
        <v>69</v>
      </c>
      <c r="N3" s="3" t="s">
        <v>70</v>
      </c>
      <c r="O3" s="3" t="s">
        <v>71</v>
      </c>
      <c r="P3" s="4" t="s">
        <v>72</v>
      </c>
    </row>
    <row r="4" spans="1:16" ht="14.25" customHeight="1">
      <c r="A4" s="5"/>
      <c r="B4" s="6"/>
      <c r="C4" s="6"/>
      <c r="D4" s="6"/>
      <c r="E4" s="6"/>
      <c r="F4" s="6"/>
      <c r="G4" s="6"/>
      <c r="H4" s="6"/>
      <c r="I4" s="6"/>
      <c r="J4" s="7" t="s">
        <v>73</v>
      </c>
      <c r="K4" s="7"/>
      <c r="L4" s="7" t="s">
        <v>90</v>
      </c>
      <c r="M4" s="7" t="s">
        <v>202</v>
      </c>
      <c r="N4" s="139" t="s">
        <v>152</v>
      </c>
      <c r="O4" s="7" t="s">
        <v>91</v>
      </c>
      <c r="P4" s="9" t="s">
        <v>147</v>
      </c>
    </row>
    <row r="5" spans="1:16" ht="13.9" customHeight="1">
      <c r="A5" s="10"/>
      <c r="J5" s="12" t="s">
        <v>95</v>
      </c>
      <c r="K5" s="12"/>
      <c r="L5" s="12" t="s">
        <v>109</v>
      </c>
      <c r="M5" s="12" t="s">
        <v>203</v>
      </c>
      <c r="N5" s="140"/>
      <c r="O5" s="12" t="s">
        <v>110</v>
      </c>
      <c r="P5" s="14" t="s">
        <v>148</v>
      </c>
    </row>
    <row r="6" spans="1:16" ht="14.25" customHeight="1">
      <c r="A6" s="10"/>
      <c r="J6" s="12" t="s">
        <v>102</v>
      </c>
      <c r="K6" s="12"/>
      <c r="L6" s="42" t="s">
        <v>129</v>
      </c>
      <c r="M6" s="12" t="s">
        <v>149</v>
      </c>
      <c r="N6" s="140"/>
      <c r="O6" s="12" t="s">
        <v>92</v>
      </c>
      <c r="P6" s="14"/>
    </row>
    <row r="7" spans="1:16" ht="14.25" customHeight="1">
      <c r="A7" s="10"/>
      <c r="J7" s="12" t="s">
        <v>96</v>
      </c>
      <c r="K7" s="12"/>
      <c r="L7" s="36" t="s">
        <v>130</v>
      </c>
      <c r="M7" s="12"/>
      <c r="N7" s="140"/>
      <c r="O7" s="1" t="s">
        <v>111</v>
      </c>
      <c r="P7" s="14"/>
    </row>
    <row r="8" spans="1:16" ht="13.9" customHeight="1">
      <c r="A8" s="10"/>
      <c r="J8" s="12"/>
      <c r="K8" s="12"/>
      <c r="L8" s="36" t="s">
        <v>131</v>
      </c>
      <c r="M8" s="12"/>
      <c r="N8" s="140"/>
      <c r="O8" s="12" t="s">
        <v>112</v>
      </c>
      <c r="P8" s="14"/>
    </row>
    <row r="9" spans="1:16" ht="7.15" customHeight="1">
      <c r="A9" s="10"/>
      <c r="G9" s="15"/>
      <c r="H9" s="138" t="s">
        <v>74</v>
      </c>
      <c r="I9" s="16"/>
      <c r="J9" s="12"/>
      <c r="K9" s="12"/>
      <c r="L9" s="137" t="s">
        <v>125</v>
      </c>
      <c r="M9" s="131" t="s">
        <v>134</v>
      </c>
      <c r="N9" s="140"/>
      <c r="O9" s="131" t="s">
        <v>113</v>
      </c>
      <c r="P9" s="14"/>
    </row>
    <row r="10" spans="1:16" ht="7.15" customHeight="1">
      <c r="A10" s="10"/>
      <c r="E10" s="50"/>
      <c r="G10" s="18"/>
      <c r="H10" s="138"/>
      <c r="J10" s="12"/>
      <c r="K10" s="12"/>
      <c r="L10" s="137"/>
      <c r="M10" s="131"/>
      <c r="N10" s="140"/>
      <c r="O10" s="131"/>
      <c r="P10" s="14"/>
    </row>
    <row r="11" spans="1:16" ht="14.25" customHeight="1">
      <c r="A11" s="10"/>
      <c r="E11" s="50"/>
      <c r="G11" s="18"/>
      <c r="J11" s="12"/>
      <c r="K11" s="12"/>
      <c r="L11" s="36" t="s">
        <v>126</v>
      </c>
      <c r="M11" s="12" t="s">
        <v>135</v>
      </c>
      <c r="N11" s="140"/>
      <c r="O11" s="12" t="s">
        <v>114</v>
      </c>
      <c r="P11" s="14"/>
    </row>
    <row r="12" spans="1:16" ht="14.25" customHeight="1">
      <c r="A12" s="10"/>
      <c r="E12" s="50"/>
      <c r="G12" s="18"/>
      <c r="J12" s="12"/>
      <c r="K12" s="12"/>
      <c r="L12" s="36" t="s">
        <v>127</v>
      </c>
      <c r="M12" s="12" t="s">
        <v>136</v>
      </c>
      <c r="N12" s="140"/>
      <c r="O12" s="12" t="s">
        <v>115</v>
      </c>
      <c r="P12" s="14"/>
    </row>
    <row r="13" spans="1:16" ht="14.25" customHeight="1">
      <c r="A13" s="10"/>
      <c r="E13" s="50"/>
      <c r="G13" s="18"/>
      <c r="J13" s="12"/>
      <c r="K13" s="12"/>
      <c r="L13" s="36" t="s">
        <v>128</v>
      </c>
      <c r="M13" s="12" t="s">
        <v>137</v>
      </c>
      <c r="N13" s="140"/>
      <c r="O13" s="12" t="s">
        <v>124</v>
      </c>
      <c r="P13" s="14"/>
    </row>
    <row r="14" spans="1:16" ht="14.25" customHeight="1">
      <c r="A14" s="10"/>
      <c r="E14" s="50"/>
      <c r="G14" s="18"/>
      <c r="J14" s="12"/>
      <c r="K14" s="12"/>
      <c r="L14" s="36" t="s">
        <v>132</v>
      </c>
      <c r="M14" s="12" t="s">
        <v>138</v>
      </c>
      <c r="N14" s="140"/>
      <c r="O14" s="12" t="s">
        <v>140</v>
      </c>
      <c r="P14" s="14"/>
    </row>
    <row r="15" spans="1:16" ht="14.25" customHeight="1">
      <c r="A15" s="10"/>
      <c r="E15" s="50"/>
      <c r="G15" s="18"/>
      <c r="J15" s="12"/>
      <c r="K15" s="12"/>
      <c r="L15" s="41" t="s">
        <v>133</v>
      </c>
      <c r="M15" s="12" t="s">
        <v>139</v>
      </c>
      <c r="N15" s="140"/>
      <c r="O15" s="36" t="s">
        <v>153</v>
      </c>
      <c r="P15" s="14"/>
    </row>
    <row r="16" spans="1:16" ht="4.9000000000000004" customHeight="1">
      <c r="A16" s="10"/>
      <c r="E16" s="50"/>
      <c r="G16" s="18"/>
      <c r="J16" s="19"/>
      <c r="K16" s="19"/>
      <c r="L16" s="45"/>
      <c r="M16" s="19"/>
      <c r="N16" s="47"/>
      <c r="O16" s="37"/>
      <c r="P16" s="21"/>
    </row>
    <row r="17" spans="1:16" ht="14.25" customHeight="1">
      <c r="A17" s="10"/>
      <c r="E17" s="50"/>
      <c r="G17" s="18"/>
      <c r="J17" s="12" t="s">
        <v>150</v>
      </c>
      <c r="K17" s="12" t="s">
        <v>151</v>
      </c>
      <c r="L17" s="12" t="s">
        <v>161</v>
      </c>
      <c r="M17" s="39" t="s">
        <v>162</v>
      </c>
      <c r="N17" s="13"/>
      <c r="O17" s="39" t="s">
        <v>159</v>
      </c>
      <c r="P17" s="14" t="s">
        <v>154</v>
      </c>
    </row>
    <row r="18" spans="1:16" ht="7.15" customHeight="1">
      <c r="A18" s="10"/>
      <c r="E18" s="50"/>
      <c r="G18" s="28"/>
      <c r="H18" s="138" t="s">
        <v>157</v>
      </c>
      <c r="I18" s="16"/>
      <c r="J18" s="12"/>
      <c r="K18" s="12"/>
      <c r="L18" s="131" t="s">
        <v>160</v>
      </c>
      <c r="M18" s="131" t="s">
        <v>209</v>
      </c>
      <c r="N18" s="13"/>
      <c r="O18" s="125" t="s">
        <v>158</v>
      </c>
      <c r="P18" s="124" t="s">
        <v>155</v>
      </c>
    </row>
    <row r="19" spans="1:16" ht="7.15" customHeight="1">
      <c r="A19" s="10"/>
      <c r="E19" s="50"/>
      <c r="G19" s="18"/>
      <c r="H19" s="138"/>
      <c r="J19" s="12"/>
      <c r="K19" s="12"/>
      <c r="L19" s="131"/>
      <c r="M19" s="131"/>
      <c r="N19" s="13"/>
      <c r="O19" s="125"/>
      <c r="P19" s="124"/>
    </row>
    <row r="20" spans="1:16" ht="14.25" customHeight="1">
      <c r="A20" s="10"/>
      <c r="E20" s="50"/>
      <c r="G20" s="18"/>
      <c r="J20" s="12"/>
      <c r="K20" s="12"/>
      <c r="L20" s="36"/>
      <c r="M20" s="12" t="s">
        <v>210</v>
      </c>
      <c r="N20" s="13"/>
      <c r="O20" s="12" t="s">
        <v>156</v>
      </c>
      <c r="P20" s="14"/>
    </row>
    <row r="21" spans="1:16" ht="4.9000000000000004" customHeight="1">
      <c r="A21" s="10"/>
      <c r="E21" s="50"/>
      <c r="G21" s="18"/>
      <c r="J21" s="19"/>
      <c r="K21" s="19"/>
      <c r="L21" s="37"/>
      <c r="M21" s="19"/>
      <c r="N21" s="20"/>
      <c r="O21" s="46"/>
      <c r="P21" s="21"/>
    </row>
    <row r="22" spans="1:16" ht="14.25" customHeight="1">
      <c r="A22" s="10"/>
      <c r="E22" s="50"/>
      <c r="G22" s="18"/>
      <c r="J22" s="7" t="s">
        <v>97</v>
      </c>
      <c r="K22" s="7" t="s">
        <v>99</v>
      </c>
      <c r="L22" s="7" t="s">
        <v>142</v>
      </c>
      <c r="M22" s="7" t="s">
        <v>75</v>
      </c>
      <c r="N22" s="141" t="s">
        <v>94</v>
      </c>
      <c r="O22" s="53" t="s">
        <v>211</v>
      </c>
      <c r="P22" s="9" t="s">
        <v>147</v>
      </c>
    </row>
    <row r="23" spans="1:16" ht="14.25" customHeight="1">
      <c r="A23" s="10"/>
      <c r="E23" s="50"/>
      <c r="G23" s="18"/>
      <c r="J23" s="12" t="s">
        <v>98</v>
      </c>
      <c r="K23" s="12" t="s">
        <v>100</v>
      </c>
      <c r="L23" s="12" t="s">
        <v>141</v>
      </c>
      <c r="M23" s="12" t="s">
        <v>123</v>
      </c>
      <c r="N23" s="140"/>
      <c r="O23" s="54"/>
      <c r="P23" s="14" t="s">
        <v>155</v>
      </c>
    </row>
    <row r="24" spans="1:16" ht="14.25" customHeight="1">
      <c r="A24" s="10"/>
      <c r="E24" s="50"/>
      <c r="G24" s="18"/>
      <c r="J24" s="12" t="s">
        <v>116</v>
      </c>
      <c r="K24" s="12" t="s">
        <v>101</v>
      </c>
      <c r="L24" s="12"/>
      <c r="M24" s="12" t="s">
        <v>76</v>
      </c>
      <c r="N24" s="140"/>
      <c r="O24" s="54"/>
      <c r="P24" s="14"/>
    </row>
    <row r="25" spans="1:16" ht="14.25" customHeight="1">
      <c r="A25" s="10"/>
      <c r="E25" s="50"/>
      <c r="G25" s="18"/>
      <c r="J25" s="12"/>
      <c r="K25" s="12"/>
      <c r="L25" s="12"/>
      <c r="M25" s="39" t="s">
        <v>164</v>
      </c>
      <c r="N25" s="140"/>
      <c r="O25" s="54"/>
      <c r="P25" s="14"/>
    </row>
    <row r="26" spans="1:16" ht="14.25" customHeight="1">
      <c r="A26" s="10"/>
      <c r="E26" s="40"/>
      <c r="G26" s="18"/>
      <c r="J26" s="12"/>
      <c r="K26" s="12"/>
      <c r="L26" s="12"/>
      <c r="M26" s="12" t="s">
        <v>163</v>
      </c>
      <c r="N26" s="140"/>
      <c r="O26" s="54"/>
      <c r="P26" s="14"/>
    </row>
    <row r="27" spans="1:16" ht="14.25" customHeight="1">
      <c r="A27" s="10"/>
      <c r="E27" s="129" t="s">
        <v>191</v>
      </c>
      <c r="G27" s="18"/>
      <c r="J27" s="12"/>
      <c r="K27" s="12"/>
      <c r="L27" s="12"/>
      <c r="M27" s="12" t="s">
        <v>165</v>
      </c>
      <c r="N27" s="140"/>
      <c r="O27" s="54"/>
      <c r="P27" s="14"/>
    </row>
    <row r="28" spans="1:16" ht="14.25" customHeight="1">
      <c r="A28" s="10"/>
      <c r="E28" s="129"/>
      <c r="G28" s="18"/>
      <c r="J28" s="12"/>
      <c r="K28" s="12"/>
      <c r="L28" s="12"/>
      <c r="M28" s="12" t="s">
        <v>195</v>
      </c>
      <c r="N28" s="140"/>
      <c r="O28" s="54"/>
      <c r="P28" s="14"/>
    </row>
    <row r="29" spans="1:16" ht="14.25" customHeight="1">
      <c r="A29" s="10"/>
      <c r="E29" s="129"/>
      <c r="G29" s="18"/>
      <c r="J29" s="12"/>
      <c r="K29" s="12"/>
      <c r="L29" s="12"/>
      <c r="M29" s="12" t="s">
        <v>196</v>
      </c>
      <c r="N29" s="140"/>
      <c r="O29" s="54"/>
      <c r="P29" s="14"/>
    </row>
    <row r="30" spans="1:16" ht="14.25" customHeight="1">
      <c r="A30" s="10"/>
      <c r="E30" s="129"/>
      <c r="G30" s="18"/>
      <c r="J30" s="12"/>
      <c r="K30" s="12"/>
      <c r="L30" s="12"/>
      <c r="M30" s="12" t="s">
        <v>197</v>
      </c>
      <c r="N30" s="140"/>
      <c r="O30" s="54"/>
      <c r="P30" s="14"/>
    </row>
    <row r="31" spans="1:16" ht="7.15" customHeight="1">
      <c r="A31" s="10"/>
      <c r="D31" s="15"/>
      <c r="E31" s="129"/>
      <c r="F31" s="28"/>
      <c r="G31" s="19"/>
      <c r="H31" s="138" t="s">
        <v>166</v>
      </c>
      <c r="I31" s="16"/>
      <c r="J31" s="12"/>
      <c r="K31" s="12"/>
      <c r="L31" s="12"/>
      <c r="M31" s="131" t="s">
        <v>103</v>
      </c>
      <c r="N31" s="140"/>
      <c r="O31" s="54"/>
      <c r="P31" s="14"/>
    </row>
    <row r="32" spans="1:16" ht="7.15" customHeight="1">
      <c r="A32" s="10"/>
      <c r="D32" s="18"/>
      <c r="E32" s="129"/>
      <c r="G32" s="18"/>
      <c r="H32" s="138"/>
      <c r="J32" s="12"/>
      <c r="K32" s="12"/>
      <c r="L32" s="12"/>
      <c r="M32" s="131"/>
      <c r="N32" s="140"/>
      <c r="O32" s="54"/>
      <c r="P32" s="14"/>
    </row>
    <row r="33" spans="1:16" ht="14.25" customHeight="1">
      <c r="A33" s="10"/>
      <c r="D33" s="18"/>
      <c r="E33" s="129"/>
      <c r="G33" s="18"/>
      <c r="J33" s="12"/>
      <c r="K33" s="12"/>
      <c r="L33" s="12"/>
      <c r="M33" s="12" t="s">
        <v>104</v>
      </c>
      <c r="N33" s="140"/>
      <c r="O33" s="54"/>
      <c r="P33" s="14"/>
    </row>
    <row r="34" spans="1:16" ht="13.9" customHeight="1">
      <c r="A34" s="10"/>
      <c r="D34" s="18"/>
      <c r="E34" s="129"/>
      <c r="G34" s="18"/>
      <c r="I34" s="11"/>
      <c r="J34" s="12"/>
      <c r="K34" s="12"/>
      <c r="L34" s="12"/>
      <c r="M34" s="12" t="s">
        <v>78</v>
      </c>
      <c r="N34" s="140"/>
      <c r="O34" s="54"/>
      <c r="P34" s="14"/>
    </row>
    <row r="35" spans="1:16" ht="13.9" customHeight="1">
      <c r="A35" s="10"/>
      <c r="D35" s="18"/>
      <c r="E35" s="129"/>
      <c r="G35" s="18"/>
      <c r="I35" s="11"/>
      <c r="J35" s="12"/>
      <c r="K35" s="12"/>
      <c r="L35" s="12"/>
      <c r="M35" s="12" t="s">
        <v>105</v>
      </c>
      <c r="N35" s="140"/>
      <c r="O35" s="54"/>
      <c r="P35" s="14"/>
    </row>
    <row r="36" spans="1:16" ht="14.25" customHeight="1">
      <c r="A36" s="10"/>
      <c r="D36" s="18"/>
      <c r="E36" s="129"/>
      <c r="G36" s="18"/>
      <c r="I36" s="11"/>
      <c r="J36" s="12"/>
      <c r="K36" s="12"/>
      <c r="L36" s="12"/>
      <c r="M36" s="12" t="s">
        <v>106</v>
      </c>
      <c r="N36" s="140"/>
      <c r="O36" s="54"/>
      <c r="P36" s="14"/>
    </row>
    <row r="37" spans="1:16" ht="14.25" customHeight="1">
      <c r="A37" s="10"/>
      <c r="D37" s="18"/>
      <c r="G37" s="18"/>
      <c r="I37" s="11"/>
      <c r="J37" s="12"/>
      <c r="K37" s="12"/>
      <c r="L37" s="12"/>
      <c r="M37" s="12" t="s">
        <v>119</v>
      </c>
      <c r="N37" s="140"/>
      <c r="O37" s="54"/>
      <c r="P37" s="14"/>
    </row>
    <row r="38" spans="1:16" ht="14.25" customHeight="1">
      <c r="A38" s="10"/>
      <c r="D38" s="18"/>
      <c r="G38" s="18"/>
      <c r="I38" s="11"/>
      <c r="J38" s="12"/>
      <c r="K38" s="12"/>
      <c r="L38" s="12"/>
      <c r="M38" s="12" t="s">
        <v>120</v>
      </c>
      <c r="N38" s="140"/>
      <c r="O38" s="54"/>
      <c r="P38" s="14"/>
    </row>
    <row r="39" spans="1:16" ht="14.25" customHeight="1">
      <c r="A39" s="10"/>
      <c r="B39" s="129" t="s">
        <v>79</v>
      </c>
      <c r="C39" s="22"/>
      <c r="D39" s="18"/>
      <c r="G39" s="18"/>
      <c r="I39" s="11"/>
      <c r="J39" s="12"/>
      <c r="K39" s="12"/>
      <c r="L39" s="12"/>
      <c r="M39" s="12" t="s">
        <v>122</v>
      </c>
      <c r="N39" s="140"/>
      <c r="O39" s="54"/>
      <c r="P39" s="14"/>
    </row>
    <row r="40" spans="1:16" ht="14.25" customHeight="1">
      <c r="A40" s="10"/>
      <c r="B40" s="130"/>
      <c r="C40" s="23"/>
      <c r="D40" s="18"/>
      <c r="G40" s="18"/>
      <c r="I40" s="11"/>
      <c r="J40" s="12"/>
      <c r="K40" s="12"/>
      <c r="L40" s="12"/>
      <c r="M40" s="12" t="s">
        <v>80</v>
      </c>
      <c r="N40" s="140"/>
      <c r="O40" s="54"/>
      <c r="P40" s="14"/>
    </row>
    <row r="41" spans="1:16" ht="14.25" customHeight="1">
      <c r="A41" s="10"/>
      <c r="B41" s="130"/>
      <c r="C41" s="23"/>
      <c r="D41" s="18"/>
      <c r="G41" s="18"/>
      <c r="I41" s="11"/>
      <c r="J41" s="12"/>
      <c r="K41" s="12"/>
      <c r="L41" s="12"/>
      <c r="M41" s="12" t="s">
        <v>121</v>
      </c>
      <c r="N41" s="140"/>
      <c r="O41" s="54"/>
      <c r="P41" s="14"/>
    </row>
    <row r="42" spans="1:16" ht="4.9000000000000004" customHeight="1">
      <c r="A42" s="10"/>
      <c r="B42" s="130"/>
      <c r="C42" s="23"/>
      <c r="D42" s="18"/>
      <c r="G42" s="18"/>
      <c r="I42" s="11"/>
      <c r="J42" s="19"/>
      <c r="K42" s="19"/>
      <c r="L42" s="19"/>
      <c r="N42" s="20"/>
      <c r="O42" s="19"/>
      <c r="P42" s="21"/>
    </row>
    <row r="43" spans="1:16" ht="13.9" customHeight="1">
      <c r="A43" s="10"/>
      <c r="B43" s="130"/>
      <c r="C43" s="24"/>
      <c r="D43" s="18"/>
      <c r="G43" s="18"/>
      <c r="I43" s="11"/>
      <c r="J43" s="25" t="s">
        <v>169</v>
      </c>
      <c r="K43" s="25" t="s">
        <v>143</v>
      </c>
      <c r="L43" s="7" t="s">
        <v>168</v>
      </c>
      <c r="M43" s="25" t="s">
        <v>208</v>
      </c>
      <c r="N43" s="8"/>
      <c r="O43" s="7" t="s">
        <v>167</v>
      </c>
      <c r="P43" s="9" t="s">
        <v>81</v>
      </c>
    </row>
    <row r="44" spans="1:16" ht="7.15" customHeight="1">
      <c r="A44" s="10"/>
      <c r="B44" s="130"/>
      <c r="C44" s="23"/>
      <c r="D44" s="18"/>
      <c r="G44" s="28"/>
      <c r="H44" s="138" t="s">
        <v>171</v>
      </c>
      <c r="I44" s="16"/>
      <c r="J44" s="125" t="s">
        <v>170</v>
      </c>
      <c r="K44" s="39"/>
      <c r="L44" s="12"/>
      <c r="M44" s="125"/>
      <c r="N44" s="13"/>
      <c r="O44" s="12"/>
      <c r="P44" s="124" t="s">
        <v>193</v>
      </c>
    </row>
    <row r="45" spans="1:16" ht="7.15" customHeight="1">
      <c r="A45" s="10"/>
      <c r="B45" s="130"/>
      <c r="C45" s="23"/>
      <c r="D45" s="18"/>
      <c r="G45" s="18"/>
      <c r="H45" s="138"/>
      <c r="I45" s="11"/>
      <c r="J45" s="125"/>
      <c r="K45" s="39"/>
      <c r="L45" s="12"/>
      <c r="M45" s="125"/>
      <c r="N45" s="13"/>
      <c r="O45" s="12"/>
      <c r="P45" s="124"/>
    </row>
    <row r="46" spans="1:16" ht="13.9" customHeight="1">
      <c r="A46" s="10"/>
      <c r="B46" s="130"/>
      <c r="C46" s="23"/>
      <c r="D46" s="18"/>
      <c r="G46" s="18"/>
      <c r="H46" s="136"/>
      <c r="I46" s="11"/>
      <c r="J46" s="39"/>
      <c r="K46" s="39"/>
      <c r="L46" s="12"/>
      <c r="M46" s="36"/>
      <c r="N46" s="13"/>
      <c r="O46" s="12"/>
      <c r="P46" s="52"/>
    </row>
    <row r="47" spans="1:16" ht="4.9000000000000004" customHeight="1">
      <c r="A47" s="10"/>
      <c r="B47" s="130"/>
      <c r="C47" s="23"/>
      <c r="D47" s="18"/>
      <c r="G47" s="18"/>
      <c r="H47" s="136"/>
      <c r="I47" s="11"/>
      <c r="J47" s="39"/>
      <c r="K47" s="39"/>
      <c r="L47" s="12"/>
      <c r="M47" s="41"/>
      <c r="N47" s="13"/>
      <c r="O47" s="12"/>
      <c r="P47" s="48"/>
    </row>
    <row r="48" spans="1:16" ht="14.25" customHeight="1">
      <c r="A48" s="10"/>
      <c r="D48" s="18"/>
      <c r="G48" s="18"/>
      <c r="I48" s="11"/>
      <c r="J48" s="7" t="s">
        <v>172</v>
      </c>
      <c r="K48" s="7" t="s">
        <v>173</v>
      </c>
      <c r="L48" s="7" t="s">
        <v>174</v>
      </c>
      <c r="M48" s="7" t="s">
        <v>117</v>
      </c>
      <c r="N48" s="8"/>
      <c r="O48" s="7" t="s">
        <v>177</v>
      </c>
      <c r="P48" s="127" t="s">
        <v>81</v>
      </c>
    </row>
    <row r="49" spans="1:16" ht="7.15" customHeight="1">
      <c r="A49" s="10"/>
      <c r="D49" s="18"/>
      <c r="G49" s="28"/>
      <c r="H49" s="121" t="s">
        <v>82</v>
      </c>
      <c r="I49" s="29"/>
      <c r="J49" s="126"/>
      <c r="K49" s="126"/>
      <c r="L49" s="126"/>
      <c r="M49" s="126" t="s">
        <v>175</v>
      </c>
      <c r="N49" s="13"/>
      <c r="O49" s="123"/>
      <c r="P49" s="128"/>
    </row>
    <row r="50" spans="1:16" ht="7.15" customHeight="1">
      <c r="A50" s="10"/>
      <c r="D50" s="18"/>
      <c r="G50" s="18"/>
      <c r="H50" s="122"/>
      <c r="I50" s="11"/>
      <c r="J50" s="126"/>
      <c r="K50" s="126"/>
      <c r="L50" s="126"/>
      <c r="M50" s="126"/>
      <c r="N50" s="13"/>
      <c r="O50" s="123"/>
      <c r="P50" s="128"/>
    </row>
    <row r="51" spans="1:16" ht="13.9" customHeight="1">
      <c r="A51" s="10"/>
      <c r="D51" s="18"/>
      <c r="G51" s="18"/>
      <c r="H51" s="49"/>
      <c r="I51" s="11"/>
      <c r="J51" s="12"/>
      <c r="K51" s="12"/>
      <c r="L51" s="12"/>
      <c r="M51" s="12" t="s">
        <v>176</v>
      </c>
      <c r="N51" s="13"/>
      <c r="O51" s="13"/>
      <c r="P51" s="14"/>
    </row>
    <row r="52" spans="1:16" ht="4.9000000000000004" customHeight="1">
      <c r="A52" s="10"/>
      <c r="D52" s="18"/>
      <c r="G52" s="18"/>
      <c r="I52" s="11"/>
      <c r="J52" s="19"/>
      <c r="K52" s="19"/>
      <c r="L52" s="19"/>
      <c r="M52" s="19"/>
      <c r="N52" s="20"/>
      <c r="O52" s="19"/>
      <c r="P52" s="21"/>
    </row>
    <row r="53" spans="1:16" ht="14.25" customHeight="1">
      <c r="A53" s="10"/>
      <c r="D53" s="18"/>
      <c r="G53" s="18"/>
      <c r="I53" s="11"/>
      <c r="J53" s="7" t="s">
        <v>118</v>
      </c>
      <c r="K53" s="7" t="s">
        <v>118</v>
      </c>
      <c r="L53" s="7" t="s">
        <v>118</v>
      </c>
      <c r="M53" s="7" t="s">
        <v>118</v>
      </c>
      <c r="N53" s="8" t="s">
        <v>118</v>
      </c>
      <c r="O53" s="7" t="s">
        <v>118</v>
      </c>
      <c r="P53" s="9" t="s">
        <v>118</v>
      </c>
    </row>
    <row r="54" spans="1:16" ht="7.15" customHeight="1">
      <c r="A54" s="10"/>
      <c r="D54" s="18"/>
      <c r="G54" s="28"/>
      <c r="H54" s="121" t="s">
        <v>83</v>
      </c>
      <c r="I54" s="11"/>
      <c r="J54" s="123"/>
      <c r="K54" s="123"/>
      <c r="L54" s="123"/>
      <c r="M54" s="123"/>
      <c r="N54" s="123"/>
      <c r="O54" s="123"/>
      <c r="P54" s="124"/>
    </row>
    <row r="55" spans="1:16" ht="7.15" customHeight="1">
      <c r="A55" s="10"/>
      <c r="D55" s="18"/>
      <c r="H55" s="122"/>
      <c r="I55" s="26"/>
      <c r="J55" s="123"/>
      <c r="K55" s="123"/>
      <c r="L55" s="123"/>
      <c r="M55" s="123"/>
      <c r="N55" s="123"/>
      <c r="O55" s="123"/>
      <c r="P55" s="124"/>
    </row>
    <row r="56" spans="1:16" ht="14.25" customHeight="1">
      <c r="A56" s="10"/>
      <c r="D56" s="18"/>
      <c r="I56" s="30" t="s">
        <v>207</v>
      </c>
      <c r="J56" s="12"/>
      <c r="K56" s="12"/>
      <c r="L56" s="12"/>
      <c r="M56" s="12"/>
      <c r="N56" s="13"/>
      <c r="O56" s="12"/>
      <c r="P56" s="14"/>
    </row>
    <row r="57" spans="1:16" ht="4.9000000000000004" customHeight="1">
      <c r="A57" s="10"/>
      <c r="D57" s="18"/>
      <c r="I57" s="30"/>
      <c r="J57" s="12"/>
      <c r="K57" s="12"/>
      <c r="L57" s="12"/>
      <c r="M57" s="12"/>
      <c r="N57" s="13"/>
      <c r="O57" s="12"/>
      <c r="P57" s="14"/>
    </row>
    <row r="58" spans="1:16" ht="14.25" customHeight="1">
      <c r="A58" s="10"/>
      <c r="D58" s="18"/>
      <c r="I58" s="11"/>
      <c r="J58" s="25" t="s">
        <v>84</v>
      </c>
      <c r="K58" s="7" t="s">
        <v>178</v>
      </c>
      <c r="L58" s="25" t="s">
        <v>179</v>
      </c>
      <c r="M58" s="7" t="s">
        <v>180</v>
      </c>
      <c r="N58" s="8"/>
      <c r="O58" s="7" t="s">
        <v>177</v>
      </c>
      <c r="P58" s="9" t="s">
        <v>148</v>
      </c>
    </row>
    <row r="59" spans="1:16" ht="7.15" customHeight="1">
      <c r="A59" s="10"/>
      <c r="D59" s="18"/>
      <c r="H59" s="121" t="s">
        <v>85</v>
      </c>
      <c r="I59" s="29"/>
      <c r="J59" s="39"/>
      <c r="K59" s="131"/>
      <c r="L59" s="132"/>
      <c r="M59" s="131"/>
      <c r="N59" s="123"/>
      <c r="O59" s="123"/>
      <c r="P59" s="124"/>
    </row>
    <row r="60" spans="1:16" ht="7.15" customHeight="1">
      <c r="A60" s="10"/>
      <c r="D60" s="18"/>
      <c r="G60" s="17"/>
      <c r="H60" s="122"/>
      <c r="I60" s="11"/>
      <c r="J60" s="39"/>
      <c r="K60" s="131"/>
      <c r="L60" s="132"/>
      <c r="M60" s="131"/>
      <c r="N60" s="123"/>
      <c r="O60" s="123"/>
      <c r="P60" s="124"/>
    </row>
    <row r="61" spans="1:16" ht="13.9" customHeight="1">
      <c r="A61" s="10"/>
      <c r="D61" s="18"/>
      <c r="G61" s="18"/>
      <c r="H61" s="49"/>
      <c r="I61" s="11"/>
      <c r="J61" s="39"/>
      <c r="K61" s="43"/>
      <c r="L61" s="39"/>
      <c r="M61" s="43"/>
      <c r="N61" s="13"/>
      <c r="O61" s="13"/>
      <c r="P61" s="14"/>
    </row>
    <row r="62" spans="1:16" ht="4.9000000000000004" customHeight="1">
      <c r="A62" s="10"/>
      <c r="D62" s="18"/>
      <c r="E62" s="143" t="s">
        <v>192</v>
      </c>
      <c r="G62" s="18"/>
      <c r="I62" s="30"/>
      <c r="J62" s="27"/>
      <c r="K62" s="19"/>
      <c r="L62" s="27"/>
      <c r="M62" s="19"/>
      <c r="N62" s="20"/>
      <c r="O62" s="19"/>
      <c r="P62" s="21"/>
    </row>
    <row r="63" spans="1:16" ht="15.6" customHeight="1">
      <c r="A63" s="10"/>
      <c r="D63" s="18"/>
      <c r="E63" s="143"/>
      <c r="G63" s="18"/>
      <c r="I63" s="11"/>
      <c r="J63" s="25" t="s">
        <v>182</v>
      </c>
      <c r="K63" s="25" t="s">
        <v>183</v>
      </c>
      <c r="L63" s="25" t="s">
        <v>186</v>
      </c>
      <c r="M63" s="7" t="s">
        <v>118</v>
      </c>
      <c r="N63" s="8" t="s">
        <v>118</v>
      </c>
      <c r="O63" s="7" t="s">
        <v>118</v>
      </c>
      <c r="P63" s="9" t="s">
        <v>118</v>
      </c>
    </row>
    <row r="64" spans="1:16" ht="7.15" customHeight="1">
      <c r="A64" s="10"/>
      <c r="D64" s="18"/>
      <c r="E64" s="143"/>
      <c r="G64" s="28"/>
      <c r="H64" s="121" t="s">
        <v>86</v>
      </c>
      <c r="I64" s="29"/>
      <c r="J64" s="125" t="s">
        <v>181</v>
      </c>
      <c r="K64" s="125" t="s">
        <v>184</v>
      </c>
      <c r="L64" s="132"/>
      <c r="M64" s="123"/>
      <c r="N64" s="123"/>
      <c r="O64" s="123"/>
      <c r="P64" s="124"/>
    </row>
    <row r="65" spans="1:16" ht="7.15" customHeight="1">
      <c r="A65" s="10"/>
      <c r="D65" s="18"/>
      <c r="E65" s="143"/>
      <c r="G65" s="17"/>
      <c r="H65" s="122"/>
      <c r="I65" s="11"/>
      <c r="J65" s="125"/>
      <c r="K65" s="125"/>
      <c r="L65" s="132"/>
      <c r="M65" s="123"/>
      <c r="N65" s="123"/>
      <c r="O65" s="123"/>
      <c r="P65" s="124"/>
    </row>
    <row r="66" spans="1:16" ht="13.9" customHeight="1">
      <c r="A66" s="10"/>
      <c r="D66" s="18"/>
      <c r="E66" s="143"/>
      <c r="G66" s="18"/>
      <c r="H66" s="49"/>
      <c r="I66" s="30" t="s">
        <v>206</v>
      </c>
      <c r="J66" s="44"/>
      <c r="K66" s="44" t="s">
        <v>185</v>
      </c>
      <c r="L66" s="39"/>
      <c r="M66" s="13"/>
      <c r="N66" s="13"/>
      <c r="O66" s="13"/>
      <c r="P66" s="14"/>
    </row>
    <row r="67" spans="1:16" ht="4.9000000000000004" customHeight="1">
      <c r="A67" s="10"/>
      <c r="D67" s="18"/>
      <c r="E67" s="143"/>
      <c r="G67" s="18"/>
      <c r="J67" s="27"/>
      <c r="K67" s="27"/>
      <c r="L67" s="27"/>
      <c r="M67" s="19"/>
      <c r="N67" s="20"/>
      <c r="O67" s="19"/>
      <c r="P67" s="21"/>
    </row>
    <row r="68" spans="1:16" ht="25.15" customHeight="1">
      <c r="A68" s="10"/>
      <c r="D68" s="18"/>
      <c r="E68" s="143"/>
      <c r="G68" s="18"/>
      <c r="I68" s="11"/>
      <c r="J68" s="25" t="s">
        <v>93</v>
      </c>
      <c r="K68" s="25" t="s">
        <v>77</v>
      </c>
      <c r="L68" s="7" t="s">
        <v>118</v>
      </c>
      <c r="M68" s="7" t="s">
        <v>118</v>
      </c>
      <c r="N68" s="8" t="s">
        <v>118</v>
      </c>
      <c r="O68" s="7" t="s">
        <v>118</v>
      </c>
      <c r="P68" s="9" t="s">
        <v>118</v>
      </c>
    </row>
    <row r="69" spans="1:16" ht="7.15" customHeight="1">
      <c r="A69" s="10"/>
      <c r="D69" s="19"/>
      <c r="E69" s="143"/>
      <c r="F69" s="28"/>
      <c r="G69" s="19"/>
      <c r="H69" s="121" t="s">
        <v>87</v>
      </c>
      <c r="I69" s="11"/>
      <c r="J69" s="39"/>
      <c r="K69" s="39"/>
      <c r="L69" s="123"/>
      <c r="M69" s="123"/>
      <c r="N69" s="123"/>
      <c r="O69" s="123"/>
      <c r="P69" s="124"/>
    </row>
    <row r="70" spans="1:16" ht="7.15" customHeight="1">
      <c r="A70" s="10"/>
      <c r="E70" s="143"/>
      <c r="G70" s="18"/>
      <c r="H70" s="122"/>
      <c r="I70" s="26"/>
      <c r="J70" s="39"/>
      <c r="K70" s="39"/>
      <c r="L70" s="123"/>
      <c r="M70" s="123"/>
      <c r="N70" s="123"/>
      <c r="O70" s="123"/>
      <c r="P70" s="124"/>
    </row>
    <row r="71" spans="1:16" ht="13.9" customHeight="1">
      <c r="A71" s="10"/>
      <c r="E71" s="143"/>
      <c r="G71" s="18"/>
      <c r="H71" s="49"/>
      <c r="I71" s="30" t="s">
        <v>206</v>
      </c>
      <c r="J71" s="39"/>
      <c r="K71" s="39"/>
      <c r="L71" s="13"/>
      <c r="M71" s="13"/>
      <c r="N71" s="13"/>
      <c r="O71" s="13"/>
      <c r="P71" s="14"/>
    </row>
    <row r="72" spans="1:16" ht="4.9000000000000004" customHeight="1">
      <c r="A72" s="10"/>
      <c r="D72" s="11"/>
      <c r="E72" s="143"/>
      <c r="F72" s="12"/>
      <c r="G72" s="18"/>
      <c r="I72" s="30"/>
      <c r="J72" s="27"/>
      <c r="K72" s="27"/>
      <c r="L72" s="19"/>
      <c r="M72" s="19"/>
      <c r="N72" s="20"/>
      <c r="O72" s="19"/>
      <c r="P72" s="21"/>
    </row>
    <row r="73" spans="1:16" ht="14.25" customHeight="1">
      <c r="A73" s="10"/>
      <c r="E73" s="143"/>
      <c r="G73" s="18"/>
      <c r="I73" s="11"/>
      <c r="J73" s="25" t="s">
        <v>187</v>
      </c>
      <c r="K73" s="7" t="s">
        <v>189</v>
      </c>
      <c r="L73" s="7" t="s">
        <v>190</v>
      </c>
      <c r="M73" s="7" t="s">
        <v>118</v>
      </c>
      <c r="N73" s="8" t="s">
        <v>118</v>
      </c>
      <c r="O73" s="7" t="s">
        <v>118</v>
      </c>
      <c r="P73" s="9" t="s">
        <v>118</v>
      </c>
    </row>
    <row r="74" spans="1:16" ht="7.15" customHeight="1">
      <c r="A74" s="10"/>
      <c r="E74" s="143"/>
      <c r="G74" s="18"/>
      <c r="H74" s="121" t="s">
        <v>88</v>
      </c>
      <c r="I74" s="29"/>
      <c r="J74" s="125" t="s">
        <v>188</v>
      </c>
      <c r="K74" s="126"/>
      <c r="L74" s="126"/>
      <c r="M74" s="123"/>
      <c r="N74" s="123"/>
      <c r="O74" s="123"/>
      <c r="P74" s="124"/>
    </row>
    <row r="75" spans="1:16" ht="7.15" customHeight="1">
      <c r="A75" s="10"/>
      <c r="E75" s="143"/>
      <c r="G75" s="17"/>
      <c r="H75" s="122"/>
      <c r="I75" s="11"/>
      <c r="J75" s="125"/>
      <c r="K75" s="126"/>
      <c r="L75" s="126"/>
      <c r="M75" s="123"/>
      <c r="N75" s="123"/>
      <c r="O75" s="123"/>
      <c r="P75" s="124"/>
    </row>
    <row r="76" spans="1:16" ht="13.9" customHeight="1">
      <c r="A76" s="10"/>
      <c r="E76" s="143"/>
      <c r="G76" s="18"/>
      <c r="H76" s="49"/>
      <c r="I76" s="30" t="s">
        <v>206</v>
      </c>
      <c r="J76" s="44"/>
      <c r="K76" s="12"/>
      <c r="L76" s="12"/>
      <c r="M76" s="13"/>
      <c r="N76" s="13"/>
      <c r="O76" s="13"/>
      <c r="P76" s="14"/>
    </row>
    <row r="77" spans="1:16" ht="4.9000000000000004" customHeight="1">
      <c r="A77" s="10"/>
      <c r="E77" s="143"/>
      <c r="G77" s="18"/>
      <c r="I77" s="30"/>
      <c r="J77" s="27"/>
      <c r="K77" s="19"/>
      <c r="L77" s="19"/>
      <c r="M77" s="19"/>
      <c r="N77" s="20"/>
      <c r="O77" s="19"/>
      <c r="P77" s="21"/>
    </row>
    <row r="78" spans="1:16" ht="13.9" customHeight="1">
      <c r="A78" s="10"/>
      <c r="E78" s="51"/>
      <c r="G78" s="18"/>
      <c r="I78" s="11"/>
      <c r="J78" s="7" t="s">
        <v>118</v>
      </c>
      <c r="K78" s="7" t="s">
        <v>118</v>
      </c>
      <c r="L78" s="7" t="s">
        <v>118</v>
      </c>
      <c r="M78" s="7" t="s">
        <v>118</v>
      </c>
      <c r="N78" s="8" t="s">
        <v>118</v>
      </c>
      <c r="O78" s="7" t="s">
        <v>118</v>
      </c>
      <c r="P78" s="9" t="s">
        <v>118</v>
      </c>
    </row>
    <row r="79" spans="1:16" ht="7.15" customHeight="1">
      <c r="A79" s="10"/>
      <c r="G79" s="19"/>
      <c r="H79" s="121" t="s">
        <v>89</v>
      </c>
      <c r="I79" s="16"/>
      <c r="J79" s="123"/>
      <c r="K79" s="123"/>
      <c r="L79" s="123"/>
      <c r="M79" s="123"/>
      <c r="N79" s="123"/>
      <c r="O79" s="123"/>
      <c r="P79" s="124"/>
    </row>
    <row r="80" spans="1:16" ht="7.15" customHeight="1">
      <c r="A80" s="10"/>
      <c r="H80" s="122"/>
      <c r="J80" s="123"/>
      <c r="K80" s="123"/>
      <c r="L80" s="123"/>
      <c r="M80" s="123"/>
      <c r="N80" s="123"/>
      <c r="O80" s="123"/>
      <c r="P80" s="124"/>
    </row>
    <row r="81" spans="1:16" ht="13.9" customHeight="1">
      <c r="A81" s="10"/>
      <c r="H81" s="49"/>
      <c r="I81" s="30" t="s">
        <v>206</v>
      </c>
      <c r="J81" s="13"/>
      <c r="K81" s="13"/>
      <c r="L81" s="13"/>
      <c r="M81" s="13"/>
      <c r="N81" s="13"/>
      <c r="O81" s="13"/>
      <c r="P81" s="14"/>
    </row>
    <row r="82" spans="1:16" ht="4.9000000000000004" customHeight="1" thickBot="1">
      <c r="A82" s="31"/>
      <c r="B82" s="32"/>
      <c r="C82" s="32"/>
      <c r="D82" s="32"/>
      <c r="E82" s="32"/>
      <c r="F82" s="32"/>
      <c r="G82" s="32"/>
      <c r="H82" s="32"/>
      <c r="I82" s="38"/>
      <c r="J82" s="33"/>
      <c r="K82" s="33"/>
      <c r="L82" s="33"/>
      <c r="M82" s="33"/>
      <c r="N82" s="34"/>
      <c r="O82" s="33"/>
      <c r="P82" s="35"/>
    </row>
    <row r="83" spans="1:16" ht="28.9" customHeight="1">
      <c r="A83" s="120" t="s">
        <v>200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</row>
    <row r="84" spans="1:16" ht="19.149999999999999" customHeight="1">
      <c r="A84" s="1" t="s">
        <v>201</v>
      </c>
    </row>
    <row r="85" spans="1:16" ht="19.899999999999999" customHeight="1">
      <c r="A85" s="1" t="s">
        <v>204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1:16" ht="21" customHeight="1">
      <c r="A86" s="1" t="s">
        <v>205</v>
      </c>
    </row>
  </sheetData>
  <mergeCells count="76">
    <mergeCell ref="E62:E77"/>
    <mergeCell ref="H64:H65"/>
    <mergeCell ref="H69:H70"/>
    <mergeCell ref="L69:L70"/>
    <mergeCell ref="H74:H75"/>
    <mergeCell ref="J64:J65"/>
    <mergeCell ref="K64:K65"/>
    <mergeCell ref="P74:P75"/>
    <mergeCell ref="H79:H80"/>
    <mergeCell ref="J79:J80"/>
    <mergeCell ref="K79:K80"/>
    <mergeCell ref="O74:O75"/>
    <mergeCell ref="J74:J75"/>
    <mergeCell ref="M79:M80"/>
    <mergeCell ref="N79:N80"/>
    <mergeCell ref="N74:N75"/>
    <mergeCell ref="K74:K75"/>
    <mergeCell ref="M69:M70"/>
    <mergeCell ref="O2:P2"/>
    <mergeCell ref="L79:L80"/>
    <mergeCell ref="L74:L75"/>
    <mergeCell ref="M74:M75"/>
    <mergeCell ref="O79:O80"/>
    <mergeCell ref="P64:P65"/>
    <mergeCell ref="O9:O10"/>
    <mergeCell ref="O18:O19"/>
    <mergeCell ref="P18:P19"/>
    <mergeCell ref="P79:P80"/>
    <mergeCell ref="N69:N70"/>
    <mergeCell ref="O69:O70"/>
    <mergeCell ref="P69:P70"/>
    <mergeCell ref="P54:P55"/>
    <mergeCell ref="O59:O60"/>
    <mergeCell ref="M59:M60"/>
    <mergeCell ref="N59:N60"/>
    <mergeCell ref="P59:P60"/>
    <mergeCell ref="O64:O65"/>
    <mergeCell ref="L64:L65"/>
    <mergeCell ref="M64:M65"/>
    <mergeCell ref="N64:N65"/>
    <mergeCell ref="O54:O55"/>
    <mergeCell ref="K54:K55"/>
    <mergeCell ref="N4:N15"/>
    <mergeCell ref="H9:H10"/>
    <mergeCell ref="N22:N41"/>
    <mergeCell ref="L54:L55"/>
    <mergeCell ref="M54:M55"/>
    <mergeCell ref="N54:N55"/>
    <mergeCell ref="A3:I3"/>
    <mergeCell ref="H46:H47"/>
    <mergeCell ref="L9:L10"/>
    <mergeCell ref="M9:M10"/>
    <mergeCell ref="H31:H32"/>
    <mergeCell ref="E27:E36"/>
    <mergeCell ref="M44:M45"/>
    <mergeCell ref="H18:H19"/>
    <mergeCell ref="L18:L19"/>
    <mergeCell ref="M18:M19"/>
    <mergeCell ref="M31:M32"/>
    <mergeCell ref="H44:H45"/>
    <mergeCell ref="A83:K83"/>
    <mergeCell ref="H49:H50"/>
    <mergeCell ref="O49:O50"/>
    <mergeCell ref="P44:P45"/>
    <mergeCell ref="H54:H55"/>
    <mergeCell ref="J54:J55"/>
    <mergeCell ref="J44:J45"/>
    <mergeCell ref="J49:J50"/>
    <mergeCell ref="K49:K50"/>
    <mergeCell ref="L49:L50"/>
    <mergeCell ref="M49:M50"/>
    <mergeCell ref="P48:P50"/>
    <mergeCell ref="B39:B47"/>
    <mergeCell ref="H59:H60"/>
    <mergeCell ref="K59:K60"/>
    <mergeCell ref="L59:L60"/>
  </mergeCells>
  <phoneticPr fontId="24"/>
  <printOptions horizontalCentered="1"/>
  <pageMargins left="0.59055118110236227" right="0.59055118110236227" top="0.59055118110236227" bottom="0.39370078740157483" header="0.19685039370078741" footer="0.19685039370078741"/>
  <pageSetup paperSize="9" scale="57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区税1 </vt:lpstr>
      <vt:lpstr>区税2 </vt:lpstr>
      <vt:lpstr>税率 </vt:lpstr>
      <vt:lpstr>'区税1 '!Print_Area</vt:lpstr>
      <vt:lpstr>'区税2 '!Print_Area</vt:lpstr>
      <vt:lpstr>'税率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desk2</cp:lastModifiedBy>
  <cp:lastPrinted>2024-08-20T02:06:52Z</cp:lastPrinted>
  <dcterms:created xsi:type="dcterms:W3CDTF">2013-02-18T09:07:34Z</dcterms:created>
  <dcterms:modified xsi:type="dcterms:W3CDTF">2024-08-20T02:08:01Z</dcterms:modified>
</cp:coreProperties>
</file>