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61.9\gyousei-bu\401-行政部基礎資料（年譜、カルテ、概要含む）\409 区市町村の状況（年俸、カルテ、概要含む）\区市町村年報\区市町村年報\年報２０２４\03_初校\02取りまとめ\黒字\行政\"/>
    </mc:Choice>
  </mc:AlternateContent>
  <xr:revisionPtr revIDLastSave="0" documentId="13_ncr:1_{074C0CAD-40C4-41A8-AF5C-E65FA0C8AEEA}" xr6:coauthVersionLast="47" xr6:coauthVersionMax="47" xr10:uidLastSave="{00000000-0000-0000-0000-000000000000}"/>
  <bookViews>
    <workbookView xWindow="-108" yWindow="-108" windowWidth="23256" windowHeight="12456" tabRatio="898" xr2:uid="{00000000-000D-0000-FFFF-FFFF00000000}"/>
  </bookViews>
  <sheets>
    <sheet name="職種別職員数 " sheetId="143" r:id="rId1"/>
    <sheet name="算出シート " sheetId="144" r:id="rId2"/>
  </sheets>
  <definedNames>
    <definedName name="_xlnm.Print_Area" localSheetId="1">#REF!</definedName>
    <definedName name="_xlnm.Print_Area" localSheetId="0">#REF!</definedName>
    <definedName name="_xlnm.Print_Area">#REF!</definedName>
    <definedName name="T_12_職種別職員数及び給与額に関する調_0" localSheetId="1">#REF!</definedName>
    <definedName name="T_12_職種別職員数及び給与額に関する調_0" localSheetId="0">#REF!</definedName>
    <definedName name="T_12_職種別職員数及び給与額に関する調_0">#REF!</definedName>
    <definedName name="T01区役所データ" localSheetId="1">#REF!</definedName>
    <definedName name="T01区役所データ" localSheetId="0">#REF!</definedName>
    <definedName name="T01区役所データ">#REF!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44" l="1"/>
  <c r="M5" i="143"/>
  <c r="L5" i="143"/>
  <c r="K5" i="143"/>
  <c r="J5" i="143"/>
  <c r="I5" i="143"/>
  <c r="H5" i="143"/>
  <c r="G5" i="143"/>
  <c r="F5" i="143"/>
  <c r="E5" i="143"/>
  <c r="D5" i="143"/>
  <c r="C5" i="143"/>
  <c r="B5" i="143"/>
  <c r="B11" i="144"/>
  <c r="B12" i="144"/>
  <c r="B13" i="144"/>
  <c r="B14" i="144"/>
  <c r="B15" i="144"/>
  <c r="B16" i="144"/>
  <c r="B17" i="144"/>
  <c r="B18" i="144"/>
  <c r="B19" i="144"/>
  <c r="B20" i="144"/>
  <c r="B21" i="144"/>
  <c r="B22" i="144"/>
  <c r="B23" i="144"/>
  <c r="B24" i="144"/>
  <c r="B25" i="144"/>
  <c r="B26" i="144"/>
  <c r="B27" i="144"/>
  <c r="B28" i="144"/>
  <c r="B29" i="144"/>
  <c r="B30" i="144"/>
  <c r="B31" i="144"/>
  <c r="B32" i="144"/>
  <c r="B33" i="144"/>
  <c r="P25" i="144" l="1"/>
  <c r="J9" i="144" l="1"/>
  <c r="B9" i="144"/>
  <c r="L39" i="144"/>
  <c r="L40" i="144"/>
  <c r="L41" i="144"/>
  <c r="L42" i="144"/>
  <c r="L43" i="144"/>
  <c r="L44" i="144"/>
  <c r="L45" i="144"/>
  <c r="L46" i="144"/>
  <c r="L47" i="144"/>
  <c r="L48" i="144"/>
  <c r="L49" i="144"/>
  <c r="L50" i="144"/>
  <c r="L51" i="144"/>
  <c r="L52" i="144"/>
  <c r="L53" i="144"/>
  <c r="L54" i="144"/>
  <c r="L55" i="144"/>
  <c r="L56" i="144"/>
  <c r="L57" i="144"/>
  <c r="L58" i="144"/>
  <c r="L59" i="144"/>
  <c r="L60" i="144"/>
  <c r="L38" i="144"/>
  <c r="P33" i="144" l="1"/>
  <c r="R33" i="144" s="1"/>
  <c r="T33" i="144" s="1"/>
  <c r="P32" i="144"/>
  <c r="R32" i="144" s="1"/>
  <c r="T32" i="144" s="1"/>
  <c r="P31" i="144"/>
  <c r="R31" i="144" s="1"/>
  <c r="T31" i="144" s="1"/>
  <c r="P30" i="144"/>
  <c r="R30" i="144" s="1"/>
  <c r="T30" i="144" s="1"/>
  <c r="P29" i="144"/>
  <c r="R29" i="144" s="1"/>
  <c r="T29" i="144" s="1"/>
  <c r="P28" i="144"/>
  <c r="R28" i="144" s="1"/>
  <c r="T28" i="144" s="1"/>
  <c r="P27" i="144"/>
  <c r="R27" i="144" s="1"/>
  <c r="T27" i="144" s="1"/>
  <c r="P26" i="144"/>
  <c r="R26" i="144" s="1"/>
  <c r="T26" i="144" s="1"/>
  <c r="R25" i="144"/>
  <c r="T25" i="144" s="1"/>
  <c r="P24" i="144"/>
  <c r="R24" i="144" s="1"/>
  <c r="T24" i="144" s="1"/>
  <c r="P23" i="144"/>
  <c r="R23" i="144" s="1"/>
  <c r="T23" i="144" s="1"/>
  <c r="P22" i="144"/>
  <c r="R22" i="144" s="1"/>
  <c r="S22" i="144" s="1"/>
  <c r="P21" i="144"/>
  <c r="R21" i="144" s="1"/>
  <c r="T21" i="144" s="1"/>
  <c r="P20" i="144"/>
  <c r="R20" i="144" s="1"/>
  <c r="T20" i="144" s="1"/>
  <c r="P19" i="144"/>
  <c r="R19" i="144" s="1"/>
  <c r="T19" i="144" s="1"/>
  <c r="P18" i="144"/>
  <c r="R18" i="144" s="1"/>
  <c r="T18" i="144" s="1"/>
  <c r="P17" i="144"/>
  <c r="R17" i="144" s="1"/>
  <c r="T17" i="144" s="1"/>
  <c r="P16" i="144"/>
  <c r="R16" i="144" s="1"/>
  <c r="T16" i="144" s="1"/>
  <c r="P15" i="144"/>
  <c r="R15" i="144" s="1"/>
  <c r="S15" i="144" s="1"/>
  <c r="P14" i="144"/>
  <c r="R14" i="144" s="1"/>
  <c r="S14" i="144" s="1"/>
  <c r="P13" i="144"/>
  <c r="R13" i="144" s="1"/>
  <c r="S13" i="144" s="1"/>
  <c r="O13" i="144"/>
  <c r="P12" i="144"/>
  <c r="R12" i="144" s="1"/>
  <c r="S12" i="144" s="1"/>
  <c r="P11" i="144"/>
  <c r="M9" i="144"/>
  <c r="Q9" i="144"/>
  <c r="L9" i="144"/>
  <c r="K9" i="144"/>
  <c r="I9" i="144"/>
  <c r="H9" i="144"/>
  <c r="G9" i="144"/>
  <c r="F9" i="144"/>
  <c r="E9" i="144"/>
  <c r="D9" i="144"/>
  <c r="C9" i="144"/>
  <c r="P9" i="144" l="1"/>
  <c r="R9" i="144" s="1"/>
  <c r="S9" i="144" s="1"/>
  <c r="R11" i="144"/>
  <c r="S11" i="144" s="1"/>
  <c r="S16" i="144"/>
  <c r="S17" i="144"/>
  <c r="S18" i="144"/>
  <c r="S19" i="144"/>
  <c r="S20" i="144"/>
  <c r="S21" i="144"/>
  <c r="S23" i="144"/>
  <c r="S24" i="144"/>
  <c r="S25" i="144"/>
  <c r="S26" i="144"/>
  <c r="S27" i="144"/>
  <c r="S28" i="144"/>
  <c r="S29" i="144"/>
  <c r="S30" i="144"/>
  <c r="S31" i="144"/>
  <c r="S32" i="144"/>
  <c r="S33" i="144"/>
  <c r="O11" i="144"/>
  <c r="O12" i="144"/>
  <c r="T12" i="144"/>
  <c r="T13" i="144"/>
  <c r="O14" i="144"/>
  <c r="T14" i="144"/>
  <c r="O15" i="144"/>
  <c r="T15" i="144"/>
  <c r="O16" i="144"/>
  <c r="O17" i="144"/>
  <c r="O18" i="144"/>
  <c r="O19" i="144"/>
  <c r="O20" i="144"/>
  <c r="O21" i="144"/>
  <c r="O22" i="144"/>
  <c r="T22" i="144"/>
  <c r="O23" i="144"/>
  <c r="O24" i="144"/>
  <c r="O25" i="144"/>
  <c r="O26" i="144"/>
  <c r="O27" i="144"/>
  <c r="O28" i="144"/>
  <c r="O29" i="144"/>
  <c r="O30" i="144"/>
  <c r="O31" i="144"/>
  <c r="O32" i="144"/>
  <c r="O33" i="144"/>
  <c r="T9" i="144" l="1"/>
  <c r="T11" i="144"/>
  <c r="O9" i="144"/>
</calcChain>
</file>

<file path=xl/sharedStrings.xml><?xml version="1.0" encoding="utf-8"?>
<sst xmlns="http://schemas.openxmlformats.org/spreadsheetml/2006/main" count="243" uniqueCount="133">
  <si>
    <t>豊島区</t>
    <rPh sb="0" eb="2">
      <t>トシマ</t>
    </rPh>
    <phoneticPr fontId="7"/>
  </si>
  <si>
    <t>板橋区</t>
    <rPh sb="0" eb="2">
      <t>イタバシ</t>
    </rPh>
    <phoneticPr fontId="7"/>
  </si>
  <si>
    <t>区計</t>
    <rPh sb="0" eb="1">
      <t>ク</t>
    </rPh>
    <rPh sb="1" eb="2">
      <t>ケイ</t>
    </rPh>
    <phoneticPr fontId="7"/>
  </si>
  <si>
    <t>千</t>
    <rPh sb="0" eb="1">
      <t>セン</t>
    </rPh>
    <phoneticPr fontId="7"/>
  </si>
  <si>
    <t>中</t>
    <rPh sb="0" eb="1">
      <t>ナカ</t>
    </rPh>
    <phoneticPr fontId="7"/>
  </si>
  <si>
    <t>港</t>
    <rPh sb="0" eb="1">
      <t>ミナト</t>
    </rPh>
    <phoneticPr fontId="7"/>
  </si>
  <si>
    <t>新</t>
    <rPh sb="0" eb="1">
      <t>シン</t>
    </rPh>
    <phoneticPr fontId="7"/>
  </si>
  <si>
    <t>文</t>
    <rPh sb="0" eb="1">
      <t>ブン</t>
    </rPh>
    <phoneticPr fontId="7"/>
  </si>
  <si>
    <t>台</t>
    <rPh sb="0" eb="1">
      <t>ダイ</t>
    </rPh>
    <phoneticPr fontId="7"/>
  </si>
  <si>
    <t>墨</t>
    <rPh sb="0" eb="1">
      <t>スミ</t>
    </rPh>
    <phoneticPr fontId="7"/>
  </si>
  <si>
    <t>江</t>
    <rPh sb="0" eb="1">
      <t>エ</t>
    </rPh>
    <phoneticPr fontId="7"/>
  </si>
  <si>
    <t>品</t>
    <rPh sb="0" eb="1">
      <t>ヒン</t>
    </rPh>
    <phoneticPr fontId="7"/>
  </si>
  <si>
    <t>(2)職種別職員数</t>
    <rPh sb="3" eb="5">
      <t>ショクシュ</t>
    </rPh>
    <rPh sb="5" eb="6">
      <t>ベツ</t>
    </rPh>
    <rPh sb="6" eb="9">
      <t>ショクインスウ</t>
    </rPh>
    <phoneticPr fontId="7"/>
  </si>
  <si>
    <t>区市町村名</t>
    <rPh sb="0" eb="4">
      <t>クシチョウソン</t>
    </rPh>
    <rPh sb="4" eb="5">
      <t>メイ</t>
    </rPh>
    <phoneticPr fontId="7"/>
  </si>
  <si>
    <t>一般行政職</t>
    <rPh sb="0" eb="2">
      <t>イッパン</t>
    </rPh>
    <rPh sb="2" eb="5">
      <t>ギョウセイショク</t>
    </rPh>
    <phoneticPr fontId="7"/>
  </si>
  <si>
    <t>税務職</t>
    <rPh sb="0" eb="3">
      <t>ゼイムショク</t>
    </rPh>
    <phoneticPr fontId="7"/>
  </si>
  <si>
    <t>医師
歯科医師職</t>
    <rPh sb="0" eb="2">
      <t>イシ</t>
    </rPh>
    <rPh sb="3" eb="8">
      <t>シカイシショク</t>
    </rPh>
    <phoneticPr fontId="7"/>
  </si>
  <si>
    <t>看護
保健職</t>
    <rPh sb="0" eb="2">
      <t>カンゴ</t>
    </rPh>
    <rPh sb="3" eb="6">
      <t>ホケンショク</t>
    </rPh>
    <phoneticPr fontId="7"/>
  </si>
  <si>
    <t>福祉職</t>
    <rPh sb="0" eb="2">
      <t>フクシ</t>
    </rPh>
    <rPh sb="2" eb="3">
      <t>ショク</t>
    </rPh>
    <phoneticPr fontId="7"/>
  </si>
  <si>
    <t>技能労務職</t>
    <rPh sb="0" eb="2">
      <t>ギノウ</t>
    </rPh>
    <rPh sb="2" eb="4">
      <t>ロウム</t>
    </rPh>
    <rPh sb="4" eb="5">
      <t>ショク</t>
    </rPh>
    <phoneticPr fontId="7"/>
  </si>
  <si>
    <t>教育職</t>
    <rPh sb="0" eb="2">
      <t>キョウイク</t>
    </rPh>
    <rPh sb="2" eb="3">
      <t>ショク</t>
    </rPh>
    <phoneticPr fontId="7"/>
  </si>
  <si>
    <t>その他
教育職</t>
    <rPh sb="2" eb="3">
      <t>タ</t>
    </rPh>
    <rPh sb="4" eb="6">
      <t>キョウイク</t>
    </rPh>
    <rPh sb="6" eb="7">
      <t>ショク</t>
    </rPh>
    <phoneticPr fontId="7"/>
  </si>
  <si>
    <t>臨時職員</t>
    <rPh sb="0" eb="2">
      <t>リンジ</t>
    </rPh>
    <rPh sb="2" eb="4">
      <t>ショクイン</t>
    </rPh>
    <phoneticPr fontId="7"/>
  </si>
  <si>
    <t>一般行政職
平均給料月額</t>
    <rPh sb="0" eb="2">
      <t>イッパン</t>
    </rPh>
    <rPh sb="2" eb="5">
      <t>ギョウセイショク</t>
    </rPh>
    <rPh sb="6" eb="8">
      <t>ヘイキン</t>
    </rPh>
    <rPh sb="8" eb="10">
      <t>キュウリョウ</t>
    </rPh>
    <rPh sb="10" eb="12">
      <t>ゲツガク</t>
    </rPh>
    <phoneticPr fontId="7"/>
  </si>
  <si>
    <t>一般行政職
平均経験年数</t>
    <rPh sb="0" eb="2">
      <t>イッパン</t>
    </rPh>
    <rPh sb="2" eb="5">
      <t>ギョウセイショク</t>
    </rPh>
    <rPh sb="6" eb="8">
      <t>ヘイキン</t>
    </rPh>
    <rPh sb="8" eb="10">
      <t>ケイケン</t>
    </rPh>
    <rPh sb="10" eb="12">
      <t>ネンスウ</t>
    </rPh>
    <phoneticPr fontId="7"/>
  </si>
  <si>
    <t>百円</t>
    <rPh sb="0" eb="2">
      <t>ヒャクエン</t>
    </rPh>
    <phoneticPr fontId="7"/>
  </si>
  <si>
    <t>年</t>
    <rPh sb="0" eb="1">
      <t>トシ</t>
    </rPh>
    <phoneticPr fontId="7"/>
  </si>
  <si>
    <t>月</t>
    <rPh sb="0" eb="1">
      <t>ゲツ</t>
    </rPh>
    <phoneticPr fontId="7"/>
  </si>
  <si>
    <r>
      <t xml:space="preserve">薬剤師
医療技術職
</t>
    </r>
    <r>
      <rPr>
        <sz val="7"/>
        <rFont val="ＭＳ Ｐ明朝"/>
        <family val="1"/>
        <charset val="128"/>
      </rPr>
      <t>(栄養士を含む)</t>
    </r>
    <rPh sb="0" eb="3">
      <t>ヤクザイシ</t>
    </rPh>
    <rPh sb="4" eb="6">
      <t>イリョウ</t>
    </rPh>
    <rPh sb="6" eb="9">
      <t>ギジュツショク</t>
    </rPh>
    <rPh sb="11" eb="14">
      <t>エイヨウシ</t>
    </rPh>
    <rPh sb="15" eb="16">
      <t>フク</t>
    </rPh>
    <phoneticPr fontId="7"/>
  </si>
  <si>
    <t>資料：「地方公務員給与実態調査」</t>
    <rPh sb="0" eb="2">
      <t>シリョウ</t>
    </rPh>
    <rPh sb="4" eb="6">
      <t>チホウ</t>
    </rPh>
    <rPh sb="6" eb="9">
      <t>コウムイン</t>
    </rPh>
    <rPh sb="9" eb="11">
      <t>キュウヨ</t>
    </rPh>
    <rPh sb="11" eb="13">
      <t>ジッタイ</t>
    </rPh>
    <rPh sb="13" eb="15">
      <t>チョウサ</t>
    </rPh>
    <phoneticPr fontId="7"/>
  </si>
  <si>
    <t>目</t>
    <rPh sb="0" eb="1">
      <t>メ</t>
    </rPh>
    <phoneticPr fontId="7"/>
  </si>
  <si>
    <t>大</t>
    <rPh sb="0" eb="1">
      <t>ダイ</t>
    </rPh>
    <phoneticPr fontId="7"/>
  </si>
  <si>
    <t>世</t>
    <rPh sb="0" eb="1">
      <t>ヨ</t>
    </rPh>
    <phoneticPr fontId="7"/>
  </si>
  <si>
    <t>渋</t>
    <rPh sb="0" eb="1">
      <t>シブ</t>
    </rPh>
    <phoneticPr fontId="7"/>
  </si>
  <si>
    <t>杉</t>
    <rPh sb="0" eb="1">
      <t>スギ</t>
    </rPh>
    <phoneticPr fontId="7"/>
  </si>
  <si>
    <t>豊</t>
    <rPh sb="0" eb="1">
      <t>トヨ</t>
    </rPh>
    <phoneticPr fontId="7"/>
  </si>
  <si>
    <t>北</t>
    <rPh sb="0" eb="1">
      <t>キタ</t>
    </rPh>
    <phoneticPr fontId="7"/>
  </si>
  <si>
    <t>荒</t>
    <rPh sb="0" eb="1">
      <t>アラ</t>
    </rPh>
    <phoneticPr fontId="7"/>
  </si>
  <si>
    <t>板</t>
    <rPh sb="0" eb="1">
      <t>イタ</t>
    </rPh>
    <phoneticPr fontId="7"/>
  </si>
  <si>
    <t>練</t>
    <rPh sb="0" eb="1">
      <t>ネ</t>
    </rPh>
    <phoneticPr fontId="7"/>
  </si>
  <si>
    <t>足</t>
    <rPh sb="0" eb="1">
      <t>アシ</t>
    </rPh>
    <phoneticPr fontId="7"/>
  </si>
  <si>
    <t>千代田区</t>
    <rPh sb="0" eb="3">
      <t>チヨダ</t>
    </rPh>
    <phoneticPr fontId="7"/>
  </si>
  <si>
    <t>合計</t>
    <rPh sb="0" eb="2">
      <t>ゴウケイ</t>
    </rPh>
    <phoneticPr fontId="7"/>
  </si>
  <si>
    <t>区分</t>
    <rPh sb="0" eb="2">
      <t>クブン</t>
    </rPh>
    <phoneticPr fontId="7"/>
  </si>
  <si>
    <t>人</t>
    <rPh sb="0" eb="1">
      <t>ニン</t>
    </rPh>
    <phoneticPr fontId="7"/>
  </si>
  <si>
    <t>葛</t>
    <rPh sb="0" eb="1">
      <t>クズ</t>
    </rPh>
    <phoneticPr fontId="7"/>
  </si>
  <si>
    <t>中央区</t>
    <phoneticPr fontId="7"/>
  </si>
  <si>
    <t>新宿区</t>
    <phoneticPr fontId="7"/>
  </si>
  <si>
    <t>文京区</t>
    <phoneticPr fontId="7"/>
  </si>
  <si>
    <t>台東区</t>
    <phoneticPr fontId="7"/>
  </si>
  <si>
    <t>江東区</t>
    <phoneticPr fontId="7"/>
  </si>
  <si>
    <t>品川区</t>
    <phoneticPr fontId="7"/>
  </si>
  <si>
    <t>目黒区</t>
    <phoneticPr fontId="7"/>
  </si>
  <si>
    <t>大田区</t>
    <phoneticPr fontId="7"/>
  </si>
  <si>
    <t>世田谷区</t>
    <phoneticPr fontId="7"/>
  </si>
  <si>
    <t>渋谷区</t>
    <phoneticPr fontId="7"/>
  </si>
  <si>
    <t>中野区</t>
    <phoneticPr fontId="7"/>
  </si>
  <si>
    <t>表</t>
    <rPh sb="0" eb="1">
      <t>ヒョウ</t>
    </rPh>
    <phoneticPr fontId="7"/>
  </si>
  <si>
    <t>行</t>
    <rPh sb="0" eb="1">
      <t>ギョウ</t>
    </rPh>
    <phoneticPr fontId="7"/>
  </si>
  <si>
    <t>列</t>
    <rPh sb="0" eb="1">
      <t>レツ</t>
    </rPh>
    <phoneticPr fontId="7"/>
  </si>
  <si>
    <t>一般行政職
支給人数</t>
    <rPh sb="0" eb="2">
      <t>イッパン</t>
    </rPh>
    <rPh sb="2" eb="5">
      <t>ギョウセイショク</t>
    </rPh>
    <rPh sb="6" eb="8">
      <t>シキュウ</t>
    </rPh>
    <rPh sb="8" eb="10">
      <t>ニンズウ</t>
    </rPh>
    <phoneticPr fontId="7"/>
  </si>
  <si>
    <t>一般行政職
支給総額
（自動）</t>
    <rPh sb="0" eb="2">
      <t>イッパン</t>
    </rPh>
    <rPh sb="2" eb="5">
      <t>ギョウセイショク</t>
    </rPh>
    <rPh sb="6" eb="8">
      <t>シキュウ</t>
    </rPh>
    <rPh sb="8" eb="10">
      <t>ソウガク</t>
    </rPh>
    <rPh sb="12" eb="14">
      <t>ジドウ</t>
    </rPh>
    <phoneticPr fontId="7"/>
  </si>
  <si>
    <t>月</t>
    <rPh sb="0" eb="1">
      <t>ツキ</t>
    </rPh>
    <phoneticPr fontId="7"/>
  </si>
  <si>
    <t>一般行政職
経験月数</t>
    <rPh sb="0" eb="2">
      <t>イッパン</t>
    </rPh>
    <rPh sb="2" eb="5">
      <t>ギョウセイショク</t>
    </rPh>
    <rPh sb="6" eb="8">
      <t>ケイケン</t>
    </rPh>
    <rPh sb="8" eb="10">
      <t>ツキスウ</t>
    </rPh>
    <phoneticPr fontId="7"/>
  </si>
  <si>
    <t>一般行政職
平均経験月数
（自動）</t>
    <rPh sb="0" eb="2">
      <t>イッパン</t>
    </rPh>
    <rPh sb="2" eb="5">
      <t>ギョウセイショク</t>
    </rPh>
    <rPh sb="6" eb="8">
      <t>ヘイキン</t>
    </rPh>
    <rPh sb="8" eb="10">
      <t>ケイケン</t>
    </rPh>
    <rPh sb="10" eb="12">
      <t>ツキスウ</t>
    </rPh>
    <rPh sb="14" eb="16">
      <t>ジドウ</t>
    </rPh>
    <phoneticPr fontId="7"/>
  </si>
  <si>
    <t>一般行政職
平均経験年数
（自動）</t>
    <rPh sb="0" eb="2">
      <t>イッパン</t>
    </rPh>
    <rPh sb="2" eb="5">
      <t>ギョウセイショク</t>
    </rPh>
    <rPh sb="6" eb="8">
      <t>ヘイキン</t>
    </rPh>
    <rPh sb="8" eb="10">
      <t>ケイケン</t>
    </rPh>
    <rPh sb="10" eb="12">
      <t>ネンスウ</t>
    </rPh>
    <phoneticPr fontId="7"/>
  </si>
  <si>
    <t>8頁</t>
    <rPh sb="1" eb="2">
      <t>ページ</t>
    </rPh>
    <phoneticPr fontId="7"/>
  </si>
  <si>
    <t>13頁</t>
    <rPh sb="2" eb="3">
      <t>ページ</t>
    </rPh>
    <phoneticPr fontId="7"/>
  </si>
  <si>
    <t>4頁</t>
    <rPh sb="1" eb="2">
      <t>ページ</t>
    </rPh>
    <phoneticPr fontId="7"/>
  </si>
  <si>
    <t>給与実態調査</t>
    <rPh sb="0" eb="2">
      <t>キュウヨ</t>
    </rPh>
    <rPh sb="2" eb="4">
      <t>ジッタイ</t>
    </rPh>
    <rPh sb="4" eb="6">
      <t>チョウサ</t>
    </rPh>
    <phoneticPr fontId="7"/>
  </si>
  <si>
    <t>企業職</t>
    <rPh sb="0" eb="2">
      <t>キギョウ</t>
    </rPh>
    <rPh sb="2" eb="3">
      <t>ショク</t>
    </rPh>
    <phoneticPr fontId="7"/>
  </si>
  <si>
    <t>中央区</t>
    <phoneticPr fontId="7"/>
  </si>
  <si>
    <t>港区</t>
    <phoneticPr fontId="7"/>
  </si>
  <si>
    <t>新宿区</t>
    <phoneticPr fontId="7"/>
  </si>
  <si>
    <t>文京区</t>
    <phoneticPr fontId="7"/>
  </si>
  <si>
    <t>台東区</t>
    <phoneticPr fontId="7"/>
  </si>
  <si>
    <t>墨田区</t>
    <phoneticPr fontId="7"/>
  </si>
  <si>
    <t>江東区</t>
    <phoneticPr fontId="7"/>
  </si>
  <si>
    <t>品川区</t>
    <phoneticPr fontId="7"/>
  </si>
  <si>
    <t>目黒区</t>
    <phoneticPr fontId="7"/>
  </si>
  <si>
    <t>大田区</t>
    <phoneticPr fontId="7"/>
  </si>
  <si>
    <t>世田谷区</t>
    <phoneticPr fontId="7"/>
  </si>
  <si>
    <t>渋谷区</t>
    <phoneticPr fontId="7"/>
  </si>
  <si>
    <t>中野区</t>
    <phoneticPr fontId="7"/>
  </si>
  <si>
    <t>杉並区</t>
    <phoneticPr fontId="7"/>
  </si>
  <si>
    <t>北区</t>
    <phoneticPr fontId="7"/>
  </si>
  <si>
    <t>荒川区</t>
    <phoneticPr fontId="7"/>
  </si>
  <si>
    <t>練馬区</t>
    <phoneticPr fontId="7"/>
  </si>
  <si>
    <t>足立区</t>
    <phoneticPr fontId="7"/>
  </si>
  <si>
    <t>葛飾区</t>
    <phoneticPr fontId="7"/>
  </si>
  <si>
    <t>江戸川区</t>
    <phoneticPr fontId="7"/>
  </si>
  <si>
    <t>05</t>
    <phoneticPr fontId="7"/>
  </si>
  <si>
    <t>12</t>
    <phoneticPr fontId="7"/>
  </si>
  <si>
    <t>14</t>
    <phoneticPr fontId="7"/>
  </si>
  <si>
    <t>010</t>
    <phoneticPr fontId="7"/>
  </si>
  <si>
    <t>020</t>
    <phoneticPr fontId="7"/>
  </si>
  <si>
    <t>030</t>
    <phoneticPr fontId="7"/>
  </si>
  <si>
    <t>070</t>
    <phoneticPr fontId="7"/>
  </si>
  <si>
    <t>080</t>
    <phoneticPr fontId="7"/>
  </si>
  <si>
    <t>090</t>
    <phoneticPr fontId="7"/>
  </si>
  <si>
    <t>100</t>
    <phoneticPr fontId="7"/>
  </si>
  <si>
    <t>140</t>
    <phoneticPr fontId="7"/>
  </si>
  <si>
    <t>260
270</t>
    <phoneticPr fontId="7"/>
  </si>
  <si>
    <t>290</t>
    <phoneticPr fontId="7"/>
  </si>
  <si>
    <t>310</t>
    <phoneticPr fontId="7"/>
  </si>
  <si>
    <t>050</t>
    <phoneticPr fontId="7"/>
  </si>
  <si>
    <t>011</t>
    <phoneticPr fontId="7"/>
  </si>
  <si>
    <t>1</t>
    <phoneticPr fontId="7"/>
  </si>
  <si>
    <t>2</t>
    <phoneticPr fontId="7"/>
  </si>
  <si>
    <t>27</t>
    <phoneticPr fontId="7"/>
  </si>
  <si>
    <t>チェック</t>
    <phoneticPr fontId="7"/>
  </si>
  <si>
    <t>港区</t>
    <phoneticPr fontId="7"/>
  </si>
  <si>
    <t>墨田区</t>
    <phoneticPr fontId="7"/>
  </si>
  <si>
    <t>杉並区</t>
    <phoneticPr fontId="7"/>
  </si>
  <si>
    <t>北区</t>
    <phoneticPr fontId="7"/>
  </si>
  <si>
    <t>荒川区</t>
    <phoneticPr fontId="7"/>
  </si>
  <si>
    <t>練馬区</t>
    <phoneticPr fontId="7"/>
  </si>
  <si>
    <t>足立区</t>
    <phoneticPr fontId="7"/>
  </si>
  <si>
    <t>葛飾区</t>
    <phoneticPr fontId="7"/>
  </si>
  <si>
    <t>江戸川区</t>
    <phoneticPr fontId="7"/>
  </si>
  <si>
    <r>
      <t>（H</t>
    </r>
    <r>
      <rPr>
        <sz val="10"/>
        <color rgb="FFFF0000"/>
        <rFont val="ＭＳ Ｐ明朝"/>
        <family val="1"/>
        <charset val="128"/>
      </rPr>
      <t>31</t>
    </r>
    <r>
      <rPr>
        <sz val="10"/>
        <rFont val="ＭＳ Ｐ明朝"/>
        <family val="1"/>
        <charset val="128"/>
      </rPr>
      <t>.4.1現在）</t>
    </r>
    <rPh sb="8" eb="10">
      <t>ゲンザイ</t>
    </rPh>
    <phoneticPr fontId="7"/>
  </si>
  <si>
    <t>合計（ろ～えの計）＿い（１）</t>
  </si>
  <si>
    <t>Access貼付用スペース</t>
    <rPh sb="6" eb="7">
      <t>ハ</t>
    </rPh>
    <rPh sb="7" eb="8">
      <t>ツ</t>
    </rPh>
    <rPh sb="8" eb="9">
      <t>ヨウ</t>
    </rPh>
    <phoneticPr fontId="7"/>
  </si>
  <si>
    <t>合計</t>
    <rPh sb="0" eb="2">
      <t>ゴウケイ</t>
    </rPh>
    <phoneticPr fontId="7"/>
  </si>
  <si>
    <t>給料＿１人当たり支給月額＿（a）（２）</t>
  </si>
  <si>
    <t>経験年数＿合計月数＿N（２７）</t>
  </si>
  <si>
    <t>合計（ろ～えの計）＿い（２）</t>
  </si>
  <si>
    <t>高等学校</t>
    <rPh sb="0" eb="2">
      <t>コウトウ</t>
    </rPh>
    <rPh sb="2" eb="4">
      <t>ガッコウ</t>
    </rPh>
    <phoneticPr fontId="7"/>
  </si>
  <si>
    <t>小中（幼稚園）</t>
    <rPh sb="0" eb="1">
      <t>ショウ</t>
    </rPh>
    <rPh sb="1" eb="2">
      <t>チュウ</t>
    </rPh>
    <rPh sb="3" eb="6">
      <t>ヨウチエン</t>
    </rPh>
    <phoneticPr fontId="7"/>
  </si>
  <si>
    <t>Accessからはきだした数値を拾った箇所</t>
    <rPh sb="13" eb="15">
      <t>スウチ</t>
    </rPh>
    <rPh sb="16" eb="17">
      <t>ヒロ</t>
    </rPh>
    <rPh sb="19" eb="21">
      <t>カショ</t>
    </rPh>
    <phoneticPr fontId="7"/>
  </si>
  <si>
    <t>（R6.4.1現在）</t>
    <rPh sb="7" eb="9">
      <t>ゲンザイ</t>
    </rPh>
    <phoneticPr fontId="7"/>
  </si>
  <si>
    <t>(2)職種別職員数</t>
    <phoneticPr fontId="7"/>
  </si>
  <si>
    <t xml:space="preserve"> 　特別区</t>
    <rPh sb="2" eb="5">
      <t>トクベツク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</si>
</sst>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\-#,##0;&quot;-&quot;"/>
    <numFmt numFmtId="177" formatCode="#,##0_ ;[Red]\-#,##0\ "/>
    <numFmt numFmtId="178" formatCode="0_ "/>
    <numFmt numFmtId="179" formatCode="#,###;\-#,###;&quot;-&quot;"/>
    <numFmt numFmtId="180" formatCode="#,##0_);[Red]\(#,##0\)"/>
    <numFmt numFmtId="181" formatCode="#,###.0;\-#,###.0;&quot;-&quot;"/>
    <numFmt numFmtId="182" formatCode="#,##0.0_ 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1"/>
      <name val="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FO明朝体"/>
      <family val="1"/>
      <charset val="128"/>
    </font>
    <font>
      <sz val="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0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hair">
        <color indexed="64"/>
      </bottom>
      <diagonal/>
    </border>
  </borders>
  <cellStyleXfs count="12">
    <xf numFmtId="0" fontId="0" fillId="0" borderId="0"/>
    <xf numFmtId="176" fontId="2" fillId="0" borderId="0" applyFill="0" applyBorder="0" applyAlignment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0" fontId="6" fillId="0" borderId="0" applyNumberFormat="0" applyFill="0" applyBorder="0" applyAlignment="0" applyProtection="0"/>
    <xf numFmtId="38" fontId="1" fillId="0" borderId="0" applyFont="0" applyFill="0" applyBorder="0" applyAlignment="0" applyProtection="0"/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/>
  </cellStyleXfs>
  <cellXfs count="132">
    <xf numFmtId="0" fontId="0" fillId="0" borderId="0" xfId="0"/>
    <xf numFmtId="38" fontId="10" fillId="0" borderId="0" xfId="6" applyFont="1" applyFill="1" applyAlignment="1">
      <alignment horizontal="left" vertical="center"/>
    </xf>
    <xf numFmtId="38" fontId="10" fillId="0" borderId="0" xfId="6" applyFont="1" applyFill="1" applyAlignment="1">
      <alignment vertical="center"/>
    </xf>
    <xf numFmtId="38" fontId="10" fillId="0" borderId="3" xfId="6" applyFont="1" applyFill="1" applyBorder="1" applyAlignment="1">
      <alignment horizontal="distributed" vertical="center"/>
    </xf>
    <xf numFmtId="38" fontId="10" fillId="0" borderId="4" xfId="6" applyFont="1" applyFill="1" applyBorder="1" applyAlignment="1">
      <alignment horizontal="distributed" vertical="center"/>
    </xf>
    <xf numFmtId="38" fontId="11" fillId="0" borderId="4" xfId="6" applyFont="1" applyFill="1" applyBorder="1" applyAlignment="1">
      <alignment horizontal="distributed" vertical="center" wrapText="1"/>
    </xf>
    <xf numFmtId="38" fontId="10" fillId="0" borderId="4" xfId="6" applyFont="1" applyFill="1" applyBorder="1" applyAlignment="1">
      <alignment horizontal="distributed" vertical="center" wrapText="1"/>
    </xf>
    <xf numFmtId="38" fontId="10" fillId="0" borderId="5" xfId="6" applyFont="1" applyFill="1" applyBorder="1" applyAlignment="1">
      <alignment horizontal="distributed" vertical="center" textRotation="255" wrapText="1"/>
    </xf>
    <xf numFmtId="38" fontId="10" fillId="0" borderId="6" xfId="6" applyFont="1" applyFill="1" applyBorder="1" applyAlignment="1">
      <alignment horizontal="right" vertical="center"/>
    </xf>
    <xf numFmtId="38" fontId="10" fillId="0" borderId="7" xfId="6" applyFont="1" applyFill="1" applyBorder="1" applyAlignment="1">
      <alignment horizontal="distributed" vertical="center"/>
    </xf>
    <xf numFmtId="38" fontId="10" fillId="0" borderId="8" xfId="6" applyFont="1" applyFill="1" applyBorder="1" applyAlignment="1">
      <alignment horizontal="right" vertical="center"/>
    </xf>
    <xf numFmtId="38" fontId="10" fillId="0" borderId="9" xfId="6" applyFont="1" applyFill="1" applyBorder="1" applyAlignment="1">
      <alignment horizontal="right" vertical="center"/>
    </xf>
    <xf numFmtId="0" fontId="12" fillId="0" borderId="13" xfId="0" applyFont="1" applyBorder="1" applyAlignment="1">
      <alignment horizontal="distributed" vertical="center" indent="1"/>
    </xf>
    <xf numFmtId="0" fontId="12" fillId="0" borderId="11" xfId="0" applyFont="1" applyBorder="1" applyAlignment="1">
      <alignment horizontal="distributed" vertical="center" indent="1"/>
    </xf>
    <xf numFmtId="0" fontId="12" fillId="0" borderId="14" xfId="0" applyFont="1" applyBorder="1" applyAlignment="1">
      <alignment horizontal="distributed" vertical="center" indent="1"/>
    </xf>
    <xf numFmtId="0" fontId="12" fillId="0" borderId="15" xfId="0" applyFont="1" applyBorder="1" applyAlignment="1">
      <alignment horizontal="distributed" vertical="center" indent="1"/>
    </xf>
    <xf numFmtId="49" fontId="10" fillId="0" borderId="0" xfId="6" applyNumberFormat="1" applyFont="1" applyFill="1" applyAlignment="1">
      <alignment vertical="center"/>
    </xf>
    <xf numFmtId="49" fontId="10" fillId="0" borderId="0" xfId="6" applyNumberFormat="1" applyFont="1" applyFill="1" applyBorder="1" applyAlignment="1">
      <alignment horizontal="right"/>
    </xf>
    <xf numFmtId="49" fontId="10" fillId="0" borderId="0" xfId="6" applyNumberFormat="1" applyFont="1" applyFill="1" applyAlignment="1">
      <alignment vertical="center" wrapText="1"/>
    </xf>
    <xf numFmtId="179" fontId="10" fillId="0" borderId="21" xfId="6" applyNumberFormat="1" applyFont="1" applyFill="1" applyBorder="1" applyAlignment="1">
      <alignment horizontal="right" wrapText="1"/>
    </xf>
    <xf numFmtId="179" fontId="10" fillId="0" borderId="29" xfId="6" applyNumberFormat="1" applyFont="1" applyFill="1" applyBorder="1" applyAlignment="1">
      <alignment horizontal="right" wrapText="1"/>
    </xf>
    <xf numFmtId="179" fontId="10" fillId="2" borderId="21" xfId="6" applyNumberFormat="1" applyFont="1" applyFill="1" applyBorder="1" applyAlignment="1">
      <alignment horizontal="right" wrapText="1"/>
    </xf>
    <xf numFmtId="179" fontId="10" fillId="0" borderId="0" xfId="6" applyNumberFormat="1" applyFont="1" applyFill="1" applyBorder="1" applyAlignment="1">
      <alignment horizontal="right" wrapText="1"/>
    </xf>
    <xf numFmtId="181" fontId="10" fillId="2" borderId="21" xfId="6" applyNumberFormat="1" applyFont="1" applyFill="1" applyBorder="1" applyAlignment="1">
      <alignment horizontal="right" wrapText="1"/>
    </xf>
    <xf numFmtId="178" fontId="10" fillId="2" borderId="21" xfId="6" applyNumberFormat="1" applyFont="1" applyFill="1" applyBorder="1" applyAlignment="1">
      <alignment horizontal="right" vertical="center"/>
    </xf>
    <xf numFmtId="177" fontId="10" fillId="2" borderId="22" xfId="6" applyNumberFormat="1" applyFont="1" applyFill="1" applyBorder="1" applyAlignment="1">
      <alignment vertical="center"/>
    </xf>
    <xf numFmtId="178" fontId="10" fillId="2" borderId="23" xfId="6" applyNumberFormat="1" applyFont="1" applyFill="1" applyBorder="1" applyAlignment="1">
      <alignment horizontal="right" vertical="center"/>
    </xf>
    <xf numFmtId="177" fontId="10" fillId="2" borderId="24" xfId="6" applyNumberFormat="1" applyFont="1" applyFill="1" applyBorder="1" applyAlignment="1">
      <alignment vertical="center"/>
    </xf>
    <xf numFmtId="178" fontId="10" fillId="2" borderId="26" xfId="6" applyNumberFormat="1" applyFont="1" applyFill="1" applyBorder="1" applyAlignment="1">
      <alignment horizontal="right" vertical="center"/>
    </xf>
    <xf numFmtId="177" fontId="10" fillId="2" borderId="27" xfId="6" applyNumberFormat="1" applyFont="1" applyFill="1" applyBorder="1" applyAlignment="1">
      <alignment vertical="center"/>
    </xf>
    <xf numFmtId="178" fontId="10" fillId="2" borderId="29" xfId="6" applyNumberFormat="1" applyFont="1" applyFill="1" applyBorder="1" applyAlignment="1">
      <alignment horizontal="right" vertical="center"/>
    </xf>
    <xf numFmtId="177" fontId="10" fillId="2" borderId="30" xfId="6" applyNumberFormat="1" applyFont="1" applyFill="1" applyBorder="1" applyAlignment="1">
      <alignment vertical="center"/>
    </xf>
    <xf numFmtId="179" fontId="10" fillId="2" borderId="26" xfId="6" applyNumberFormat="1" applyFont="1" applyFill="1" applyBorder="1" applyAlignment="1">
      <alignment horizontal="right" wrapText="1"/>
    </xf>
    <xf numFmtId="179" fontId="10" fillId="0" borderId="26" xfId="6" applyNumberFormat="1" applyFont="1" applyFill="1" applyBorder="1" applyAlignment="1">
      <alignment horizontal="right" wrapText="1"/>
    </xf>
    <xf numFmtId="181" fontId="10" fillId="2" borderId="26" xfId="6" applyNumberFormat="1" applyFont="1" applyFill="1" applyBorder="1" applyAlignment="1">
      <alignment horizontal="right" wrapText="1"/>
    </xf>
    <xf numFmtId="179" fontId="10" fillId="2" borderId="29" xfId="6" applyNumberFormat="1" applyFont="1" applyFill="1" applyBorder="1" applyAlignment="1">
      <alignment horizontal="right" wrapText="1"/>
    </xf>
    <xf numFmtId="181" fontId="10" fillId="2" borderId="29" xfId="6" applyNumberFormat="1" applyFont="1" applyFill="1" applyBorder="1" applyAlignment="1">
      <alignment horizontal="right" wrapText="1"/>
    </xf>
    <xf numFmtId="179" fontId="10" fillId="2" borderId="23" xfId="6" applyNumberFormat="1" applyFont="1" applyFill="1" applyBorder="1" applyAlignment="1">
      <alignment horizontal="right" wrapText="1"/>
    </xf>
    <xf numFmtId="179" fontId="10" fillId="0" borderId="23" xfId="6" applyNumberFormat="1" applyFont="1" applyFill="1" applyBorder="1" applyAlignment="1">
      <alignment horizontal="right" wrapText="1"/>
    </xf>
    <xf numFmtId="181" fontId="10" fillId="2" borderId="23" xfId="6" applyNumberFormat="1" applyFont="1" applyFill="1" applyBorder="1" applyAlignment="1">
      <alignment horizontal="right" wrapText="1"/>
    </xf>
    <xf numFmtId="177" fontId="8" fillId="3" borderId="19" xfId="6" applyNumberFormat="1" applyFont="1" applyFill="1" applyBorder="1" applyAlignment="1">
      <alignment vertical="center"/>
    </xf>
    <xf numFmtId="177" fontId="10" fillId="3" borderId="23" xfId="6" applyNumberFormat="1" applyFont="1" applyFill="1" applyBorder="1" applyAlignment="1">
      <alignment vertical="center"/>
    </xf>
    <xf numFmtId="181" fontId="10" fillId="3" borderId="23" xfId="6" applyNumberFormat="1" applyFont="1" applyFill="1" applyBorder="1" applyAlignment="1">
      <alignment horizontal="right" wrapText="1"/>
    </xf>
    <xf numFmtId="38" fontId="9" fillId="0" borderId="21" xfId="6" applyFont="1" applyFill="1" applyBorder="1" applyAlignment="1">
      <alignment horizontal="distributed" vertical="center" wrapText="1"/>
    </xf>
    <xf numFmtId="177" fontId="10" fillId="4" borderId="19" xfId="6" applyNumberFormat="1" applyFont="1" applyFill="1" applyBorder="1" applyAlignment="1">
      <alignment vertical="center"/>
    </xf>
    <xf numFmtId="178" fontId="10" fillId="4" borderId="23" xfId="6" applyNumberFormat="1" applyFont="1" applyFill="1" applyBorder="1" applyAlignment="1">
      <alignment horizontal="right" vertical="center"/>
    </xf>
    <xf numFmtId="177" fontId="10" fillId="4" borderId="24" xfId="6" applyNumberFormat="1" applyFont="1" applyFill="1" applyBorder="1" applyAlignment="1">
      <alignment vertical="center"/>
    </xf>
    <xf numFmtId="177" fontId="8" fillId="4" borderId="19" xfId="6" applyNumberFormat="1" applyFont="1" applyFill="1" applyBorder="1" applyAlignment="1">
      <alignment vertical="center"/>
    </xf>
    <xf numFmtId="38" fontId="10" fillId="0" borderId="0" xfId="6" applyFont="1" applyFill="1" applyBorder="1" applyAlignment="1">
      <alignment horizontal="right"/>
    </xf>
    <xf numFmtId="38" fontId="9" fillId="0" borderId="4" xfId="6" applyFont="1" applyFill="1" applyBorder="1" applyAlignment="1">
      <alignment horizontal="distributed" vertical="center" wrapText="1"/>
    </xf>
    <xf numFmtId="0" fontId="10" fillId="0" borderId="0" xfId="8" applyFont="1">
      <alignment vertical="center"/>
    </xf>
    <xf numFmtId="0" fontId="10" fillId="0" borderId="0" xfId="9" applyFont="1">
      <alignment vertical="center"/>
    </xf>
    <xf numFmtId="0" fontId="10" fillId="0" borderId="10" xfId="8" applyFont="1" applyBorder="1">
      <alignment vertical="center"/>
    </xf>
    <xf numFmtId="0" fontId="8" fillId="0" borderId="11" xfId="9" applyFont="1" applyBorder="1" applyAlignment="1">
      <alignment horizontal="distributed" vertical="center" indent="1"/>
    </xf>
    <xf numFmtId="0" fontId="8" fillId="0" borderId="12" xfId="8" applyFont="1" applyBorder="1">
      <alignment vertical="center"/>
    </xf>
    <xf numFmtId="0" fontId="10" fillId="0" borderId="16" xfId="10" applyFont="1" applyBorder="1" applyAlignment="1">
      <alignment horizontal="center" vertical="center"/>
    </xf>
    <xf numFmtId="0" fontId="10" fillId="0" borderId="12" xfId="10" applyFont="1" applyBorder="1" applyAlignment="1">
      <alignment horizontal="center" vertical="center"/>
    </xf>
    <xf numFmtId="0" fontId="10" fillId="0" borderId="17" xfId="10" applyFont="1" applyBorder="1" applyAlignment="1">
      <alignment horizontal="center" vertical="center"/>
    </xf>
    <xf numFmtId="0" fontId="12" fillId="0" borderId="16" xfId="10" applyFont="1" applyBorder="1" applyAlignment="1">
      <alignment horizontal="center" vertical="center"/>
    </xf>
    <xf numFmtId="0" fontId="10" fillId="0" borderId="18" xfId="10" applyFont="1" applyBorder="1" applyAlignment="1">
      <alignment horizontal="center" vertical="center"/>
    </xf>
    <xf numFmtId="177" fontId="10" fillId="0" borderId="0" xfId="8" applyNumberFormat="1" applyFont="1">
      <alignment vertical="center"/>
    </xf>
    <xf numFmtId="49" fontId="10" fillId="0" borderId="0" xfId="9" applyNumberFormat="1" applyFont="1">
      <alignment vertical="center"/>
    </xf>
    <xf numFmtId="38" fontId="10" fillId="0" borderId="4" xfId="6" applyFont="1" applyFill="1" applyBorder="1" applyAlignment="1">
      <alignment horizontal="center" vertical="center"/>
    </xf>
    <xf numFmtId="0" fontId="14" fillId="5" borderId="32" xfId="11" applyFill="1" applyBorder="1" applyAlignment="1">
      <alignment horizontal="center"/>
    </xf>
    <xf numFmtId="0" fontId="8" fillId="6" borderId="13" xfId="9" applyFont="1" applyFill="1" applyBorder="1" applyAlignment="1">
      <alignment horizontal="distributed" vertical="center" indent="1"/>
    </xf>
    <xf numFmtId="177" fontId="8" fillId="6" borderId="20" xfId="6" applyNumberFormat="1" applyFont="1" applyFill="1" applyBorder="1" applyAlignment="1">
      <alignment vertical="center"/>
    </xf>
    <xf numFmtId="177" fontId="10" fillId="6" borderId="21" xfId="6" applyNumberFormat="1" applyFont="1" applyFill="1" applyBorder="1" applyAlignment="1">
      <alignment vertical="center"/>
    </xf>
    <xf numFmtId="177" fontId="8" fillId="6" borderId="21" xfId="6" applyNumberFormat="1" applyFont="1" applyFill="1" applyBorder="1" applyAlignment="1">
      <alignment vertical="center"/>
    </xf>
    <xf numFmtId="181" fontId="10" fillId="6" borderId="21" xfId="6" applyNumberFormat="1" applyFont="1" applyFill="1" applyBorder="1" applyAlignment="1">
      <alignment horizontal="right" wrapText="1"/>
    </xf>
    <xf numFmtId="178" fontId="10" fillId="6" borderId="21" xfId="6" applyNumberFormat="1" applyFont="1" applyFill="1" applyBorder="1" applyAlignment="1">
      <alignment horizontal="right" vertical="center"/>
    </xf>
    <xf numFmtId="177" fontId="10" fillId="6" borderId="22" xfId="6" applyNumberFormat="1" applyFont="1" applyFill="1" applyBorder="1" applyAlignment="1">
      <alignment vertical="center"/>
    </xf>
    <xf numFmtId="0" fontId="8" fillId="6" borderId="16" xfId="8" applyFont="1" applyFill="1" applyBorder="1">
      <alignment vertical="center"/>
    </xf>
    <xf numFmtId="0" fontId="0" fillId="6" borderId="0" xfId="0" applyFill="1"/>
    <xf numFmtId="0" fontId="10" fillId="0" borderId="36" xfId="8" applyFont="1" applyBorder="1">
      <alignment vertical="center"/>
    </xf>
    <xf numFmtId="179" fontId="10" fillId="0" borderId="36" xfId="6" applyNumberFormat="1" applyFont="1" applyFill="1" applyBorder="1" applyAlignment="1">
      <alignment horizontal="right" wrapText="1"/>
    </xf>
    <xf numFmtId="0" fontId="1" fillId="0" borderId="33" xfId="11" applyFont="1" applyBorder="1" applyAlignment="1">
      <alignment horizontal="right" wrapText="1"/>
    </xf>
    <xf numFmtId="0" fontId="1" fillId="7" borderId="33" xfId="11" applyFont="1" applyFill="1" applyBorder="1" applyAlignment="1">
      <alignment horizontal="right" wrapText="1"/>
    </xf>
    <xf numFmtId="0" fontId="1" fillId="7" borderId="40" xfId="11" applyFont="1" applyFill="1" applyBorder="1" applyAlignment="1">
      <alignment horizontal="right" wrapText="1"/>
    </xf>
    <xf numFmtId="0" fontId="1" fillId="7" borderId="39" xfId="11" applyFont="1" applyFill="1" applyBorder="1" applyAlignment="1">
      <alignment horizontal="right" wrapText="1"/>
    </xf>
    <xf numFmtId="0" fontId="1" fillId="7" borderId="34" xfId="11" applyFont="1" applyFill="1" applyBorder="1" applyAlignment="1">
      <alignment horizontal="right" wrapText="1"/>
    </xf>
    <xf numFmtId="0" fontId="1" fillId="7" borderId="0" xfId="8" applyFill="1">
      <alignment vertical="center"/>
    </xf>
    <xf numFmtId="0" fontId="1" fillId="7" borderId="41" xfId="8" applyFill="1" applyBorder="1">
      <alignment vertical="center"/>
    </xf>
    <xf numFmtId="0" fontId="1" fillId="7" borderId="42" xfId="11" applyFont="1" applyFill="1" applyBorder="1" applyAlignment="1">
      <alignment horizontal="right" wrapText="1"/>
    </xf>
    <xf numFmtId="0" fontId="1" fillId="7" borderId="31" xfId="8" applyFill="1" applyBorder="1">
      <alignment vertical="center"/>
    </xf>
    <xf numFmtId="0" fontId="1" fillId="7" borderId="35" xfId="11" applyFont="1" applyFill="1" applyBorder="1" applyAlignment="1">
      <alignment horizontal="right" wrapText="1"/>
    </xf>
    <xf numFmtId="38" fontId="1" fillId="7" borderId="33" xfId="6" applyFont="1" applyFill="1" applyBorder="1" applyAlignment="1">
      <alignment horizontal="right" wrapText="1"/>
    </xf>
    <xf numFmtId="38" fontId="1" fillId="7" borderId="37" xfId="6" applyFont="1" applyFill="1" applyBorder="1" applyAlignment="1">
      <alignment horizontal="right" wrapText="1"/>
    </xf>
    <xf numFmtId="38" fontId="1" fillId="7" borderId="38" xfId="6" applyFont="1" applyFill="1" applyBorder="1" applyAlignment="1">
      <alignment horizontal="right" wrapText="1"/>
    </xf>
    <xf numFmtId="38" fontId="1" fillId="7" borderId="43" xfId="6" applyFont="1" applyFill="1" applyBorder="1" applyAlignment="1">
      <alignment horizontal="right" wrapText="1"/>
    </xf>
    <xf numFmtId="38" fontId="1" fillId="7" borderId="39" xfId="6" applyFont="1" applyFill="1" applyBorder="1" applyAlignment="1">
      <alignment horizontal="right" wrapText="1"/>
    </xf>
    <xf numFmtId="0" fontId="0" fillId="7" borderId="0" xfId="0" applyFill="1" applyAlignment="1">
      <alignment vertical="center"/>
    </xf>
    <xf numFmtId="38" fontId="10" fillId="7" borderId="20" xfId="6" applyFont="1" applyFill="1" applyBorder="1" applyAlignment="1">
      <alignment vertical="center"/>
    </xf>
    <xf numFmtId="38" fontId="10" fillId="7" borderId="25" xfId="6" applyFont="1" applyFill="1" applyBorder="1" applyAlignment="1">
      <alignment vertical="center"/>
    </xf>
    <xf numFmtId="38" fontId="10" fillId="7" borderId="19" xfId="6" applyFont="1" applyFill="1" applyBorder="1" applyAlignment="1">
      <alignment vertical="center"/>
    </xf>
    <xf numFmtId="38" fontId="10" fillId="7" borderId="28" xfId="6" applyFont="1" applyFill="1" applyBorder="1" applyAlignment="1">
      <alignment vertical="center"/>
    </xf>
    <xf numFmtId="0" fontId="10" fillId="7" borderId="0" xfId="8" applyFont="1" applyFill="1">
      <alignment vertical="center"/>
    </xf>
    <xf numFmtId="177" fontId="16" fillId="0" borderId="19" xfId="6" applyNumberFormat="1" applyFont="1" applyFill="1" applyBorder="1" applyAlignment="1">
      <alignment vertical="center"/>
    </xf>
    <xf numFmtId="177" fontId="16" fillId="0" borderId="19" xfId="6" applyNumberFormat="1" applyFont="1" applyFill="1" applyBorder="1" applyAlignment="1">
      <alignment horizontal="right" vertical="center"/>
    </xf>
    <xf numFmtId="177" fontId="16" fillId="0" borderId="23" xfId="6" applyNumberFormat="1" applyFont="1" applyFill="1" applyBorder="1" applyAlignment="1">
      <alignment vertical="center"/>
    </xf>
    <xf numFmtId="177" fontId="16" fillId="0" borderId="24" xfId="6" applyNumberFormat="1" applyFont="1" applyFill="1" applyBorder="1" applyAlignment="1">
      <alignment vertical="center"/>
    </xf>
    <xf numFmtId="177" fontId="10" fillId="0" borderId="20" xfId="6" applyNumberFormat="1" applyFont="1" applyFill="1" applyBorder="1" applyAlignment="1">
      <alignment vertical="center"/>
    </xf>
    <xf numFmtId="178" fontId="10" fillId="0" borderId="21" xfId="6" applyNumberFormat="1" applyFont="1" applyFill="1" applyBorder="1" applyAlignment="1">
      <alignment horizontal="right" vertical="center"/>
    </xf>
    <xf numFmtId="177" fontId="10" fillId="0" borderId="22" xfId="6" applyNumberFormat="1" applyFont="1" applyFill="1" applyBorder="1" applyAlignment="1">
      <alignment vertical="center"/>
    </xf>
    <xf numFmtId="179" fontId="1" fillId="0" borderId="0" xfId="6" applyNumberFormat="1" applyFont="1" applyFill="1" applyBorder="1" applyAlignment="1">
      <alignment horizontal="right" wrapText="1"/>
    </xf>
    <xf numFmtId="181" fontId="1" fillId="0" borderId="0" xfId="6" applyNumberFormat="1" applyFont="1" applyFill="1" applyBorder="1" applyAlignment="1">
      <alignment horizontal="right" wrapText="1"/>
    </xf>
    <xf numFmtId="177" fontId="10" fillId="0" borderId="19" xfId="6" applyNumberFormat="1" applyFont="1" applyFill="1" applyBorder="1" applyAlignment="1">
      <alignment vertical="center"/>
    </xf>
    <xf numFmtId="178" fontId="10" fillId="0" borderId="23" xfId="6" applyNumberFormat="1" applyFont="1" applyFill="1" applyBorder="1" applyAlignment="1">
      <alignment horizontal="right" vertical="center"/>
    </xf>
    <xf numFmtId="177" fontId="10" fillId="0" borderId="24" xfId="6" applyNumberFormat="1" applyFont="1" applyFill="1" applyBorder="1" applyAlignment="1">
      <alignment vertical="center"/>
    </xf>
    <xf numFmtId="177" fontId="10" fillId="0" borderId="28" xfId="6" applyNumberFormat="1" applyFont="1" applyFill="1" applyBorder="1" applyAlignment="1">
      <alignment vertical="center"/>
    </xf>
    <xf numFmtId="178" fontId="10" fillId="0" borderId="29" xfId="6" applyNumberFormat="1" applyFont="1" applyFill="1" applyBorder="1" applyAlignment="1">
      <alignment horizontal="right" vertical="center"/>
    </xf>
    <xf numFmtId="177" fontId="10" fillId="0" borderId="30" xfId="6" applyNumberFormat="1" applyFont="1" applyFill="1" applyBorder="1" applyAlignment="1">
      <alignment vertical="center"/>
    </xf>
    <xf numFmtId="38" fontId="10" fillId="0" borderId="31" xfId="6" applyFont="1" applyFill="1" applyBorder="1" applyAlignment="1">
      <alignment horizontal="right"/>
    </xf>
    <xf numFmtId="38" fontId="9" fillId="0" borderId="4" xfId="6" applyFont="1" applyFill="1" applyBorder="1" applyAlignment="1">
      <alignment horizontal="distributed" vertical="center" wrapText="1"/>
    </xf>
    <xf numFmtId="0" fontId="10" fillId="0" borderId="0" xfId="9" applyFont="1" applyFill="1">
      <alignment vertical="center"/>
    </xf>
    <xf numFmtId="0" fontId="10" fillId="0" borderId="0" xfId="8" applyFont="1" applyFill="1">
      <alignment vertical="center"/>
    </xf>
    <xf numFmtId="0" fontId="10" fillId="0" borderId="10" xfId="8" applyFont="1" applyFill="1" applyBorder="1">
      <alignment vertical="center"/>
    </xf>
    <xf numFmtId="0" fontId="16" fillId="0" borderId="11" xfId="9" applyFont="1" applyFill="1" applyBorder="1" applyAlignment="1">
      <alignment horizontal="distributed" vertical="center" indent="1"/>
    </xf>
    <xf numFmtId="0" fontId="16" fillId="0" borderId="12" xfId="8" applyFont="1" applyFill="1" applyBorder="1">
      <alignment vertical="center"/>
    </xf>
    <xf numFmtId="0" fontId="17" fillId="0" borderId="0" xfId="8" applyFont="1" applyFill="1">
      <alignment vertical="center"/>
    </xf>
    <xf numFmtId="0" fontId="17" fillId="0" borderId="0" xfId="9" applyFont="1" applyFill="1">
      <alignment vertical="center"/>
    </xf>
    <xf numFmtId="0" fontId="12" fillId="0" borderId="13" xfId="0" applyFont="1" applyFill="1" applyBorder="1" applyAlignment="1">
      <alignment horizontal="distributed" vertical="center" indent="1"/>
    </xf>
    <xf numFmtId="0" fontId="10" fillId="0" borderId="16" xfId="10" applyFont="1" applyFill="1" applyBorder="1" applyAlignment="1">
      <alignment horizontal="center" vertical="center"/>
    </xf>
    <xf numFmtId="182" fontId="10" fillId="0" borderId="0" xfId="9" applyNumberFormat="1" applyFont="1" applyFill="1">
      <alignment vertical="center"/>
    </xf>
    <xf numFmtId="180" fontId="10" fillId="0" borderId="20" xfId="0" quotePrefix="1" applyNumberFormat="1" applyFont="1" applyFill="1" applyBorder="1" applyAlignment="1">
      <alignment vertical="center"/>
    </xf>
    <xf numFmtId="0" fontId="12" fillId="0" borderId="11" xfId="0" applyFont="1" applyFill="1" applyBorder="1" applyAlignment="1">
      <alignment horizontal="distributed" vertical="center" indent="1"/>
    </xf>
    <xf numFmtId="180" fontId="10" fillId="0" borderId="19" xfId="0" quotePrefix="1" applyNumberFormat="1" applyFont="1" applyFill="1" applyBorder="1" applyAlignment="1">
      <alignment vertical="center"/>
    </xf>
    <xf numFmtId="0" fontId="10" fillId="0" borderId="12" xfId="10" applyFont="1" applyFill="1" applyBorder="1" applyAlignment="1">
      <alignment horizontal="center" vertical="center"/>
    </xf>
    <xf numFmtId="0" fontId="12" fillId="0" borderId="16" xfId="1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distributed" vertical="center" indent="1"/>
    </xf>
    <xf numFmtId="180" fontId="10" fillId="0" borderId="28" xfId="0" quotePrefix="1" applyNumberFormat="1" applyFont="1" applyFill="1" applyBorder="1" applyAlignment="1">
      <alignment vertical="center"/>
    </xf>
    <xf numFmtId="0" fontId="10" fillId="0" borderId="18" xfId="10" applyFont="1" applyFill="1" applyBorder="1" applyAlignment="1">
      <alignment horizontal="center" vertical="center"/>
    </xf>
    <xf numFmtId="177" fontId="10" fillId="0" borderId="0" xfId="8" applyNumberFormat="1" applyFont="1" applyFill="1">
      <alignment vertical="center"/>
    </xf>
  </cellXfs>
  <cellStyles count="12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_x001d_%・&amp;-_x0008_ｨ_x0011_・_x0007__x0001__x0001_" xfId="5" xr:uid="{00000000-0005-0000-0000-000004000000}"/>
    <cellStyle name="桁区切り" xfId="6" builtinId="6"/>
    <cellStyle name="標準" xfId="0" builtinId="0"/>
    <cellStyle name="標準_区市町村年報２（１）議会_区市町村年報2003（原稿）職種別職員数_区市町村年報2003（区原稿）吉田修正．05.21 2" xfId="10" xr:uid="{00000000-0005-0000-0000-000007000000}"/>
    <cellStyle name="標準_算出シート" xfId="11" xr:uid="{00000000-0005-0000-0000-000008000000}"/>
    <cellStyle name="標準_職員数 2" xfId="9" xr:uid="{00000000-0005-0000-0000-000009000000}"/>
    <cellStyle name="標準_職員数_区市町村年報2003（区原稿）吉田修正．05.21 2" xfId="8" xr:uid="{00000000-0005-0000-0000-00000A000000}"/>
    <cellStyle name="未定義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76200</xdr:rowOff>
    </xdr:from>
    <xdr:to>
      <xdr:col>11</xdr:col>
      <xdr:colOff>723900</xdr:colOff>
      <xdr:row>5</xdr:row>
      <xdr:rowOff>76200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47775" y="1076325"/>
          <a:ext cx="78105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238125</xdr:colOff>
      <xdr:row>5</xdr:row>
      <xdr:rowOff>85725</xdr:rowOff>
    </xdr:from>
    <xdr:to>
      <xdr:col>14</xdr:col>
      <xdr:colOff>857250</xdr:colOff>
      <xdr:row>5</xdr:row>
      <xdr:rowOff>85725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9305925" y="1085850"/>
          <a:ext cx="22193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5</xdr:row>
      <xdr:rowOff>85725</xdr:rowOff>
    </xdr:from>
    <xdr:to>
      <xdr:col>19</xdr:col>
      <xdr:colOff>457200</xdr:colOff>
      <xdr:row>5</xdr:row>
      <xdr:rowOff>85725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11849100" y="1085850"/>
          <a:ext cx="32004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752475</xdr:colOff>
      <xdr:row>1</xdr:row>
      <xdr:rowOff>104775</xdr:rowOff>
    </xdr:from>
    <xdr:to>
      <xdr:col>20</xdr:col>
      <xdr:colOff>0</xdr:colOff>
      <xdr:row>1</xdr:row>
      <xdr:rowOff>104775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752475" y="285750"/>
          <a:ext cx="143256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V31"/>
  <sheetViews>
    <sheetView tabSelected="1" view="pageBreakPreview" zoomScale="102" zoomScaleNormal="145" zoomScaleSheetLayoutView="102" workbookViewId="0">
      <pane xSplit="1" ySplit="5" topLeftCell="B6" activePane="bottomRight" state="frozen"/>
      <selection sqref="A1:IV65536"/>
      <selection pane="topRight" sqref="A1:IV65536"/>
      <selection pane="bottomLeft" sqref="A1:IV65536"/>
      <selection pane="bottomRight" sqref="A1:XFD1048576"/>
    </sheetView>
  </sheetViews>
  <sheetFormatPr defaultColWidth="9" defaultRowHeight="12"/>
  <cols>
    <col min="1" max="1" width="13.109375" style="113" customWidth="1"/>
    <col min="2" max="7" width="9.6640625" style="113" customWidth="1"/>
    <col min="8" max="13" width="9.6640625" style="114" customWidth="1"/>
    <col min="14" max="14" width="11.33203125" style="114" customWidth="1"/>
    <col min="15" max="15" width="7.77734375" style="114" customWidth="1"/>
    <col min="16" max="16" width="6.33203125" style="114" customWidth="1"/>
    <col min="17" max="17" width="3.109375" style="114" bestFit="1" customWidth="1"/>
    <col min="18" max="18" width="9" style="114"/>
    <col min="19" max="19" width="9.21875" style="113" bestFit="1" customWidth="1"/>
    <col min="20" max="21" width="9" style="113"/>
    <col min="22" max="22" width="8.33203125" style="113" customWidth="1"/>
    <col min="23" max="16384" width="9" style="113"/>
  </cols>
  <sheetData>
    <row r="1" spans="1:22" ht="22.2" customHeight="1">
      <c r="A1" s="113" t="s">
        <v>131</v>
      </c>
    </row>
    <row r="2" spans="1:22" ht="17.399999999999999" customHeight="1" thickBot="1">
      <c r="A2" s="1" t="s">
        <v>132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11" t="s">
        <v>130</v>
      </c>
      <c r="O2" s="111"/>
      <c r="P2" s="111"/>
    </row>
    <row r="3" spans="1:22" ht="45.75" customHeight="1">
      <c r="A3" s="3" t="s">
        <v>13</v>
      </c>
      <c r="B3" s="4" t="s">
        <v>42</v>
      </c>
      <c r="C3" s="49" t="s">
        <v>14</v>
      </c>
      <c r="D3" s="4" t="s">
        <v>15</v>
      </c>
      <c r="E3" s="49" t="s">
        <v>16</v>
      </c>
      <c r="F3" s="5" t="s">
        <v>28</v>
      </c>
      <c r="G3" s="6" t="s">
        <v>17</v>
      </c>
      <c r="H3" s="4" t="s">
        <v>18</v>
      </c>
      <c r="I3" s="4" t="s">
        <v>70</v>
      </c>
      <c r="J3" s="62" t="s">
        <v>19</v>
      </c>
      <c r="K3" s="6" t="s">
        <v>20</v>
      </c>
      <c r="L3" s="6" t="s">
        <v>21</v>
      </c>
      <c r="M3" s="4" t="s">
        <v>22</v>
      </c>
      <c r="N3" s="49" t="s">
        <v>23</v>
      </c>
      <c r="O3" s="112" t="s">
        <v>24</v>
      </c>
      <c r="P3" s="112"/>
      <c r="Q3" s="7" t="s">
        <v>43</v>
      </c>
    </row>
    <row r="4" spans="1:22" ht="15" customHeight="1">
      <c r="A4" s="9"/>
      <c r="B4" s="10" t="s">
        <v>44</v>
      </c>
      <c r="C4" s="10" t="s">
        <v>44</v>
      </c>
      <c r="D4" s="10" t="s">
        <v>44</v>
      </c>
      <c r="E4" s="10" t="s">
        <v>44</v>
      </c>
      <c r="F4" s="10" t="s">
        <v>44</v>
      </c>
      <c r="G4" s="10" t="s">
        <v>44</v>
      </c>
      <c r="H4" s="10" t="s">
        <v>44</v>
      </c>
      <c r="I4" s="10" t="s">
        <v>44</v>
      </c>
      <c r="J4" s="10" t="s">
        <v>44</v>
      </c>
      <c r="K4" s="10" t="s">
        <v>44</v>
      </c>
      <c r="L4" s="10" t="s">
        <v>44</v>
      </c>
      <c r="M4" s="10" t="s">
        <v>44</v>
      </c>
      <c r="N4" s="10" t="s">
        <v>25</v>
      </c>
      <c r="O4" s="11" t="s">
        <v>26</v>
      </c>
      <c r="P4" s="8" t="s">
        <v>27</v>
      </c>
      <c r="Q4" s="115"/>
    </row>
    <row r="5" spans="1:22" s="119" customFormat="1" ht="24.15" customHeight="1">
      <c r="A5" s="116" t="s">
        <v>2</v>
      </c>
      <c r="B5" s="96">
        <f>SUM(B6:B28)</f>
        <v>64712</v>
      </c>
      <c r="C5" s="96">
        <f t="shared" ref="C5:M5" si="0">SUM(C6:C28)</f>
        <v>39606</v>
      </c>
      <c r="D5" s="96">
        <f t="shared" si="0"/>
        <v>2070</v>
      </c>
      <c r="E5" s="96">
        <f t="shared" si="0"/>
        <v>65</v>
      </c>
      <c r="F5" s="96">
        <f t="shared" si="0"/>
        <v>588</v>
      </c>
      <c r="G5" s="96">
        <f t="shared" si="0"/>
        <v>2175</v>
      </c>
      <c r="H5" s="96">
        <f t="shared" si="0"/>
        <v>13911</v>
      </c>
      <c r="I5" s="96">
        <f t="shared" si="0"/>
        <v>0</v>
      </c>
      <c r="J5" s="96">
        <f t="shared" si="0"/>
        <v>5240</v>
      </c>
      <c r="K5" s="96">
        <f t="shared" si="0"/>
        <v>975</v>
      </c>
      <c r="L5" s="96">
        <f t="shared" si="0"/>
        <v>73</v>
      </c>
      <c r="M5" s="96">
        <f t="shared" si="0"/>
        <v>9</v>
      </c>
      <c r="N5" s="97">
        <v>2987</v>
      </c>
      <c r="O5" s="98">
        <v>17</v>
      </c>
      <c r="P5" s="99">
        <v>1</v>
      </c>
      <c r="Q5" s="117"/>
      <c r="R5" s="118"/>
    </row>
    <row r="6" spans="1:22" ht="18.75" customHeight="1">
      <c r="A6" s="120" t="s">
        <v>41</v>
      </c>
      <c r="B6" s="100">
        <v>1239</v>
      </c>
      <c r="C6" s="100">
        <v>830</v>
      </c>
      <c r="D6" s="100">
        <v>32</v>
      </c>
      <c r="E6" s="100">
        <v>2</v>
      </c>
      <c r="F6" s="100">
        <v>9</v>
      </c>
      <c r="G6" s="100">
        <v>25</v>
      </c>
      <c r="H6" s="100">
        <v>146</v>
      </c>
      <c r="I6" s="100">
        <v>0</v>
      </c>
      <c r="J6" s="100">
        <v>90</v>
      </c>
      <c r="K6" s="100">
        <v>96</v>
      </c>
      <c r="L6" s="100">
        <v>0</v>
      </c>
      <c r="M6" s="100">
        <v>9</v>
      </c>
      <c r="N6" s="100">
        <v>2914</v>
      </c>
      <c r="O6" s="101">
        <v>16</v>
      </c>
      <c r="P6" s="102">
        <v>1</v>
      </c>
      <c r="Q6" s="121" t="s">
        <v>3</v>
      </c>
      <c r="S6" s="103"/>
      <c r="T6" s="104"/>
      <c r="V6" s="122"/>
    </row>
    <row r="7" spans="1:22" ht="18.75" customHeight="1">
      <c r="A7" s="120" t="s">
        <v>71</v>
      </c>
      <c r="B7" s="100">
        <v>1711</v>
      </c>
      <c r="C7" s="100">
        <v>1018</v>
      </c>
      <c r="D7" s="100">
        <v>51</v>
      </c>
      <c r="E7" s="100">
        <v>3</v>
      </c>
      <c r="F7" s="100">
        <v>31</v>
      </c>
      <c r="G7" s="100">
        <v>57</v>
      </c>
      <c r="H7" s="100">
        <v>285</v>
      </c>
      <c r="I7" s="123">
        <v>0</v>
      </c>
      <c r="J7" s="100">
        <v>175</v>
      </c>
      <c r="K7" s="100">
        <v>88</v>
      </c>
      <c r="L7" s="100">
        <v>3</v>
      </c>
      <c r="M7" s="100">
        <v>0</v>
      </c>
      <c r="N7" s="100">
        <v>2877</v>
      </c>
      <c r="O7" s="101">
        <v>15</v>
      </c>
      <c r="P7" s="102">
        <v>1</v>
      </c>
      <c r="Q7" s="121" t="s">
        <v>4</v>
      </c>
      <c r="S7" s="103"/>
      <c r="T7" s="103"/>
    </row>
    <row r="8" spans="1:22" ht="18.75" customHeight="1">
      <c r="A8" s="120" t="s">
        <v>72</v>
      </c>
      <c r="B8" s="100">
        <v>2245</v>
      </c>
      <c r="C8" s="100">
        <v>1410</v>
      </c>
      <c r="D8" s="100">
        <v>77</v>
      </c>
      <c r="E8" s="100">
        <v>2</v>
      </c>
      <c r="F8" s="100">
        <v>13</v>
      </c>
      <c r="G8" s="100">
        <v>55</v>
      </c>
      <c r="H8" s="100">
        <v>438</v>
      </c>
      <c r="I8" s="123">
        <v>0</v>
      </c>
      <c r="J8" s="100">
        <v>179</v>
      </c>
      <c r="K8" s="100">
        <v>66</v>
      </c>
      <c r="L8" s="100">
        <v>5</v>
      </c>
      <c r="M8" s="100">
        <v>0</v>
      </c>
      <c r="N8" s="100">
        <v>3019</v>
      </c>
      <c r="O8" s="101">
        <v>17</v>
      </c>
      <c r="P8" s="102">
        <v>7</v>
      </c>
      <c r="Q8" s="121" t="s">
        <v>5</v>
      </c>
      <c r="S8" s="103"/>
      <c r="T8" s="103"/>
    </row>
    <row r="9" spans="1:22" ht="18.75" customHeight="1">
      <c r="A9" s="120" t="s">
        <v>73</v>
      </c>
      <c r="B9" s="100">
        <v>2863</v>
      </c>
      <c r="C9" s="100">
        <v>1628</v>
      </c>
      <c r="D9" s="100">
        <v>101</v>
      </c>
      <c r="E9" s="100">
        <v>4</v>
      </c>
      <c r="F9" s="100">
        <v>17</v>
      </c>
      <c r="G9" s="100">
        <v>111</v>
      </c>
      <c r="H9" s="100">
        <v>696</v>
      </c>
      <c r="I9" s="123">
        <v>0</v>
      </c>
      <c r="J9" s="100">
        <v>232</v>
      </c>
      <c r="K9" s="100">
        <v>73</v>
      </c>
      <c r="L9" s="100">
        <v>1</v>
      </c>
      <c r="M9" s="100">
        <v>0</v>
      </c>
      <c r="N9" s="100">
        <v>3008</v>
      </c>
      <c r="O9" s="101">
        <v>17</v>
      </c>
      <c r="P9" s="102">
        <v>6</v>
      </c>
      <c r="Q9" s="121" t="s">
        <v>6</v>
      </c>
      <c r="S9" s="103"/>
      <c r="T9" s="103"/>
    </row>
    <row r="10" spans="1:22" ht="18.75" customHeight="1">
      <c r="A10" s="124" t="s">
        <v>74</v>
      </c>
      <c r="B10" s="105">
        <v>2223</v>
      </c>
      <c r="C10" s="105">
        <v>1276</v>
      </c>
      <c r="D10" s="105">
        <v>63</v>
      </c>
      <c r="E10" s="105">
        <v>3</v>
      </c>
      <c r="F10" s="105">
        <v>37</v>
      </c>
      <c r="G10" s="105">
        <v>79</v>
      </c>
      <c r="H10" s="105">
        <v>512</v>
      </c>
      <c r="I10" s="125">
        <v>0</v>
      </c>
      <c r="J10" s="105">
        <v>161</v>
      </c>
      <c r="K10" s="105">
        <v>86</v>
      </c>
      <c r="L10" s="105">
        <v>6</v>
      </c>
      <c r="M10" s="105">
        <v>0</v>
      </c>
      <c r="N10" s="105">
        <v>2926</v>
      </c>
      <c r="O10" s="106">
        <v>15</v>
      </c>
      <c r="P10" s="107">
        <v>4</v>
      </c>
      <c r="Q10" s="126" t="s">
        <v>7</v>
      </c>
      <c r="S10" s="103"/>
      <c r="T10" s="103"/>
    </row>
    <row r="11" spans="1:22" ht="18.75" customHeight="1">
      <c r="A11" s="120" t="s">
        <v>75</v>
      </c>
      <c r="B11" s="100">
        <v>1974</v>
      </c>
      <c r="C11" s="100">
        <v>1429</v>
      </c>
      <c r="D11" s="100">
        <v>44</v>
      </c>
      <c r="E11" s="100">
        <v>3</v>
      </c>
      <c r="F11" s="100">
        <v>12</v>
      </c>
      <c r="G11" s="100">
        <v>75</v>
      </c>
      <c r="H11" s="100">
        <v>257</v>
      </c>
      <c r="I11" s="123">
        <v>0</v>
      </c>
      <c r="J11" s="100">
        <v>95</v>
      </c>
      <c r="K11" s="100">
        <v>59</v>
      </c>
      <c r="L11" s="100">
        <v>0</v>
      </c>
      <c r="M11" s="100">
        <v>0</v>
      </c>
      <c r="N11" s="100">
        <v>3053</v>
      </c>
      <c r="O11" s="101">
        <v>17</v>
      </c>
      <c r="P11" s="102">
        <v>6</v>
      </c>
      <c r="Q11" s="121" t="s">
        <v>8</v>
      </c>
      <c r="S11" s="103"/>
      <c r="T11" s="103"/>
    </row>
    <row r="12" spans="1:22" ht="18.75" customHeight="1">
      <c r="A12" s="120" t="s">
        <v>76</v>
      </c>
      <c r="B12" s="100">
        <v>1924</v>
      </c>
      <c r="C12" s="100">
        <v>1291</v>
      </c>
      <c r="D12" s="100">
        <v>72</v>
      </c>
      <c r="E12" s="100">
        <v>3</v>
      </c>
      <c r="F12" s="100">
        <v>11</v>
      </c>
      <c r="G12" s="100">
        <v>57</v>
      </c>
      <c r="H12" s="100">
        <v>341</v>
      </c>
      <c r="I12" s="123">
        <v>0</v>
      </c>
      <c r="J12" s="100">
        <v>125</v>
      </c>
      <c r="K12" s="100">
        <v>23</v>
      </c>
      <c r="L12" s="100">
        <v>1</v>
      </c>
      <c r="M12" s="100">
        <v>0</v>
      </c>
      <c r="N12" s="100">
        <v>3095</v>
      </c>
      <c r="O12" s="101">
        <v>18</v>
      </c>
      <c r="P12" s="102">
        <v>8</v>
      </c>
      <c r="Q12" s="121" t="s">
        <v>9</v>
      </c>
      <c r="S12" s="103"/>
      <c r="T12" s="103"/>
    </row>
    <row r="13" spans="1:22" ht="18.75" customHeight="1">
      <c r="A13" s="120" t="s">
        <v>77</v>
      </c>
      <c r="B13" s="100">
        <v>2695</v>
      </c>
      <c r="C13" s="100">
        <v>1542</v>
      </c>
      <c r="D13" s="100">
        <v>100</v>
      </c>
      <c r="E13" s="100">
        <v>4</v>
      </c>
      <c r="F13" s="100">
        <v>15</v>
      </c>
      <c r="G13" s="100">
        <v>90</v>
      </c>
      <c r="H13" s="100">
        <v>653</v>
      </c>
      <c r="I13" s="123">
        <v>0</v>
      </c>
      <c r="J13" s="100">
        <v>217</v>
      </c>
      <c r="K13" s="100">
        <v>73</v>
      </c>
      <c r="L13" s="100">
        <v>1</v>
      </c>
      <c r="M13" s="100">
        <v>0</v>
      </c>
      <c r="N13" s="100">
        <v>3019</v>
      </c>
      <c r="O13" s="101">
        <v>17</v>
      </c>
      <c r="P13" s="102">
        <v>2</v>
      </c>
      <c r="Q13" s="121" t="s">
        <v>10</v>
      </c>
      <c r="S13" s="103"/>
      <c r="T13" s="103"/>
    </row>
    <row r="14" spans="1:22" ht="18.75" customHeight="1">
      <c r="A14" s="120" t="s">
        <v>78</v>
      </c>
      <c r="B14" s="100">
        <v>2812</v>
      </c>
      <c r="C14" s="100">
        <v>1666</v>
      </c>
      <c r="D14" s="100">
        <v>85</v>
      </c>
      <c r="E14" s="100">
        <v>2</v>
      </c>
      <c r="F14" s="100">
        <v>24</v>
      </c>
      <c r="G14" s="100">
        <v>95</v>
      </c>
      <c r="H14" s="100">
        <v>662</v>
      </c>
      <c r="I14" s="123">
        <v>0</v>
      </c>
      <c r="J14" s="100">
        <v>204</v>
      </c>
      <c r="K14" s="100">
        <v>70</v>
      </c>
      <c r="L14" s="100">
        <v>4</v>
      </c>
      <c r="M14" s="100">
        <v>0</v>
      </c>
      <c r="N14" s="100">
        <v>2933</v>
      </c>
      <c r="O14" s="101">
        <v>15</v>
      </c>
      <c r="P14" s="102">
        <v>7</v>
      </c>
      <c r="Q14" s="121" t="s">
        <v>11</v>
      </c>
      <c r="S14" s="103"/>
      <c r="T14" s="103"/>
    </row>
    <row r="15" spans="1:22" ht="18.75" customHeight="1">
      <c r="A15" s="124" t="s">
        <v>79</v>
      </c>
      <c r="B15" s="105">
        <v>2060</v>
      </c>
      <c r="C15" s="105">
        <v>1162</v>
      </c>
      <c r="D15" s="105">
        <v>86</v>
      </c>
      <c r="E15" s="105">
        <v>2</v>
      </c>
      <c r="F15" s="105">
        <v>40</v>
      </c>
      <c r="G15" s="105">
        <v>63</v>
      </c>
      <c r="H15" s="105">
        <v>533</v>
      </c>
      <c r="I15" s="125">
        <v>0</v>
      </c>
      <c r="J15" s="105">
        <v>149</v>
      </c>
      <c r="K15" s="105">
        <v>18</v>
      </c>
      <c r="L15" s="105">
        <v>7</v>
      </c>
      <c r="M15" s="105">
        <v>0</v>
      </c>
      <c r="N15" s="105">
        <v>2983</v>
      </c>
      <c r="O15" s="106">
        <v>17</v>
      </c>
      <c r="P15" s="107">
        <v>3</v>
      </c>
      <c r="Q15" s="126" t="s">
        <v>30</v>
      </c>
      <c r="S15" s="103"/>
      <c r="T15" s="103"/>
    </row>
    <row r="16" spans="1:22" ht="18.75" customHeight="1">
      <c r="A16" s="120" t="s">
        <v>80</v>
      </c>
      <c r="B16" s="100">
        <v>4221</v>
      </c>
      <c r="C16" s="100">
        <v>2465</v>
      </c>
      <c r="D16" s="100">
        <v>145</v>
      </c>
      <c r="E16" s="100">
        <v>4</v>
      </c>
      <c r="F16" s="100">
        <v>36</v>
      </c>
      <c r="G16" s="100">
        <v>147</v>
      </c>
      <c r="H16" s="100">
        <v>1042</v>
      </c>
      <c r="I16" s="123">
        <v>0</v>
      </c>
      <c r="J16" s="100">
        <v>372</v>
      </c>
      <c r="K16" s="100">
        <v>8</v>
      </c>
      <c r="L16" s="100">
        <v>2</v>
      </c>
      <c r="M16" s="100">
        <v>0</v>
      </c>
      <c r="N16" s="100">
        <v>2993</v>
      </c>
      <c r="O16" s="101">
        <v>16</v>
      </c>
      <c r="P16" s="102">
        <v>9</v>
      </c>
      <c r="Q16" s="121" t="s">
        <v>31</v>
      </c>
      <c r="S16" s="103"/>
      <c r="T16" s="103"/>
    </row>
    <row r="17" spans="1:20" ht="18.75" customHeight="1">
      <c r="A17" s="120" t="s">
        <v>81</v>
      </c>
      <c r="B17" s="100">
        <v>5546</v>
      </c>
      <c r="C17" s="100">
        <v>3375</v>
      </c>
      <c r="D17" s="100">
        <v>152</v>
      </c>
      <c r="E17" s="100">
        <v>3</v>
      </c>
      <c r="F17" s="100">
        <v>49</v>
      </c>
      <c r="G17" s="100">
        <v>162</v>
      </c>
      <c r="H17" s="100">
        <v>1221</v>
      </c>
      <c r="I17" s="123">
        <v>0</v>
      </c>
      <c r="J17" s="100">
        <v>528</v>
      </c>
      <c r="K17" s="100">
        <v>53</v>
      </c>
      <c r="L17" s="100">
        <v>3</v>
      </c>
      <c r="M17" s="100">
        <v>0</v>
      </c>
      <c r="N17" s="100">
        <v>3014</v>
      </c>
      <c r="O17" s="101">
        <v>17</v>
      </c>
      <c r="P17" s="102">
        <v>5</v>
      </c>
      <c r="Q17" s="121" t="s">
        <v>32</v>
      </c>
      <c r="S17" s="103"/>
      <c r="T17" s="103"/>
    </row>
    <row r="18" spans="1:20" ht="18.75" customHeight="1">
      <c r="A18" s="120" t="s">
        <v>82</v>
      </c>
      <c r="B18" s="100">
        <v>2070</v>
      </c>
      <c r="C18" s="100">
        <v>1222</v>
      </c>
      <c r="D18" s="100">
        <v>57</v>
      </c>
      <c r="E18" s="100">
        <v>3</v>
      </c>
      <c r="F18" s="100">
        <v>11</v>
      </c>
      <c r="G18" s="100">
        <v>71</v>
      </c>
      <c r="H18" s="100">
        <v>431</v>
      </c>
      <c r="I18" s="123">
        <v>0</v>
      </c>
      <c r="J18" s="100">
        <v>253</v>
      </c>
      <c r="K18" s="100">
        <v>20</v>
      </c>
      <c r="L18" s="100">
        <v>2</v>
      </c>
      <c r="M18" s="100">
        <v>0</v>
      </c>
      <c r="N18" s="100">
        <v>2932</v>
      </c>
      <c r="O18" s="101">
        <v>16</v>
      </c>
      <c r="P18" s="102">
        <v>10</v>
      </c>
      <c r="Q18" s="121" t="s">
        <v>33</v>
      </c>
      <c r="S18" s="103"/>
      <c r="T18" s="103"/>
    </row>
    <row r="19" spans="1:20" ht="18.75" customHeight="1">
      <c r="A19" s="120" t="s">
        <v>83</v>
      </c>
      <c r="B19" s="100">
        <v>2198</v>
      </c>
      <c r="C19" s="100">
        <v>1374</v>
      </c>
      <c r="D19" s="100">
        <v>74</v>
      </c>
      <c r="E19" s="100">
        <v>3</v>
      </c>
      <c r="F19" s="100">
        <v>33</v>
      </c>
      <c r="G19" s="100">
        <v>76</v>
      </c>
      <c r="H19" s="100">
        <v>468</v>
      </c>
      <c r="I19" s="123">
        <v>0</v>
      </c>
      <c r="J19" s="100">
        <v>155</v>
      </c>
      <c r="K19" s="100">
        <v>10</v>
      </c>
      <c r="L19" s="100">
        <v>5</v>
      </c>
      <c r="M19" s="100">
        <v>0</v>
      </c>
      <c r="N19" s="100">
        <v>2968</v>
      </c>
      <c r="O19" s="101">
        <v>17</v>
      </c>
      <c r="P19" s="102">
        <v>4</v>
      </c>
      <c r="Q19" s="121" t="s">
        <v>4</v>
      </c>
      <c r="S19" s="103"/>
      <c r="T19" s="103"/>
    </row>
    <row r="20" spans="1:20" ht="18.75" customHeight="1">
      <c r="A20" s="124" t="s">
        <v>84</v>
      </c>
      <c r="B20" s="105">
        <v>3570</v>
      </c>
      <c r="C20" s="105">
        <v>2014</v>
      </c>
      <c r="D20" s="105">
        <v>116</v>
      </c>
      <c r="E20" s="105">
        <v>4</v>
      </c>
      <c r="F20" s="105">
        <v>36</v>
      </c>
      <c r="G20" s="105">
        <v>149</v>
      </c>
      <c r="H20" s="105">
        <v>891</v>
      </c>
      <c r="I20" s="125">
        <v>0</v>
      </c>
      <c r="J20" s="105">
        <v>267</v>
      </c>
      <c r="K20" s="105">
        <v>87</v>
      </c>
      <c r="L20" s="105">
        <v>6</v>
      </c>
      <c r="M20" s="105">
        <v>0</v>
      </c>
      <c r="N20" s="105">
        <v>2976</v>
      </c>
      <c r="O20" s="106">
        <v>17</v>
      </c>
      <c r="P20" s="107">
        <v>10</v>
      </c>
      <c r="Q20" s="126" t="s">
        <v>34</v>
      </c>
      <c r="S20" s="103"/>
      <c r="T20" s="103"/>
    </row>
    <row r="21" spans="1:20" ht="18.75" customHeight="1">
      <c r="A21" s="120" t="s">
        <v>0</v>
      </c>
      <c r="B21" s="100">
        <v>2099</v>
      </c>
      <c r="C21" s="100">
        <v>1302</v>
      </c>
      <c r="D21" s="100">
        <v>84</v>
      </c>
      <c r="E21" s="100">
        <v>3</v>
      </c>
      <c r="F21" s="100">
        <v>22</v>
      </c>
      <c r="G21" s="100">
        <v>83</v>
      </c>
      <c r="H21" s="100">
        <v>460</v>
      </c>
      <c r="I21" s="123">
        <v>0</v>
      </c>
      <c r="J21" s="100">
        <v>132</v>
      </c>
      <c r="K21" s="100">
        <v>12</v>
      </c>
      <c r="L21" s="100">
        <v>1</v>
      </c>
      <c r="M21" s="100">
        <v>0</v>
      </c>
      <c r="N21" s="100">
        <v>3039</v>
      </c>
      <c r="O21" s="101">
        <v>17</v>
      </c>
      <c r="P21" s="102">
        <v>10</v>
      </c>
      <c r="Q21" s="121" t="s">
        <v>35</v>
      </c>
      <c r="S21" s="103"/>
      <c r="T21" s="103"/>
    </row>
    <row r="22" spans="1:20" ht="18.75" customHeight="1">
      <c r="A22" s="120" t="s">
        <v>85</v>
      </c>
      <c r="B22" s="100">
        <v>2875</v>
      </c>
      <c r="C22" s="100">
        <v>1690</v>
      </c>
      <c r="D22" s="100">
        <v>88</v>
      </c>
      <c r="E22" s="100">
        <v>2</v>
      </c>
      <c r="F22" s="100">
        <v>12</v>
      </c>
      <c r="G22" s="100">
        <v>96</v>
      </c>
      <c r="H22" s="100">
        <v>794</v>
      </c>
      <c r="I22" s="123">
        <v>0</v>
      </c>
      <c r="J22" s="100">
        <v>164</v>
      </c>
      <c r="K22" s="100">
        <v>29</v>
      </c>
      <c r="L22" s="100">
        <v>0</v>
      </c>
      <c r="M22" s="100">
        <v>0</v>
      </c>
      <c r="N22" s="100">
        <v>2989</v>
      </c>
      <c r="O22" s="101">
        <v>17</v>
      </c>
      <c r="P22" s="102">
        <v>0</v>
      </c>
      <c r="Q22" s="121" t="s">
        <v>36</v>
      </c>
      <c r="S22" s="103"/>
      <c r="T22" s="103"/>
    </row>
    <row r="23" spans="1:20" ht="18.75" customHeight="1">
      <c r="A23" s="120" t="s">
        <v>86</v>
      </c>
      <c r="B23" s="100">
        <v>1812</v>
      </c>
      <c r="C23" s="100">
        <v>1231</v>
      </c>
      <c r="D23" s="100">
        <v>62</v>
      </c>
      <c r="E23" s="100">
        <v>2</v>
      </c>
      <c r="F23" s="100">
        <v>21</v>
      </c>
      <c r="G23" s="100">
        <v>69</v>
      </c>
      <c r="H23" s="100">
        <v>296</v>
      </c>
      <c r="I23" s="123">
        <v>0</v>
      </c>
      <c r="J23" s="100">
        <v>91</v>
      </c>
      <c r="K23" s="100">
        <v>39</v>
      </c>
      <c r="L23" s="100">
        <v>1</v>
      </c>
      <c r="M23" s="100">
        <v>0</v>
      </c>
      <c r="N23" s="100">
        <v>3019</v>
      </c>
      <c r="O23" s="101">
        <v>16</v>
      </c>
      <c r="P23" s="102">
        <v>12</v>
      </c>
      <c r="Q23" s="121" t="s">
        <v>37</v>
      </c>
      <c r="S23" s="103"/>
      <c r="T23" s="103"/>
    </row>
    <row r="24" spans="1:20" ht="18.75" customHeight="1">
      <c r="A24" s="120" t="s">
        <v>1</v>
      </c>
      <c r="B24" s="100">
        <v>3822</v>
      </c>
      <c r="C24" s="100">
        <v>2329</v>
      </c>
      <c r="D24" s="100">
        <v>138</v>
      </c>
      <c r="E24" s="100">
        <v>2</v>
      </c>
      <c r="F24" s="100">
        <v>32</v>
      </c>
      <c r="G24" s="100">
        <v>129</v>
      </c>
      <c r="H24" s="100">
        <v>866</v>
      </c>
      <c r="I24" s="123">
        <v>0</v>
      </c>
      <c r="J24" s="100">
        <v>312</v>
      </c>
      <c r="K24" s="100">
        <v>7</v>
      </c>
      <c r="L24" s="100">
        <v>7</v>
      </c>
      <c r="M24" s="100">
        <v>0</v>
      </c>
      <c r="N24" s="100">
        <v>2962</v>
      </c>
      <c r="O24" s="101">
        <v>16</v>
      </c>
      <c r="P24" s="102">
        <v>8</v>
      </c>
      <c r="Q24" s="121" t="s">
        <v>38</v>
      </c>
      <c r="S24" s="103"/>
      <c r="T24" s="103"/>
    </row>
    <row r="25" spans="1:20" ht="18.75" customHeight="1">
      <c r="A25" s="124" t="s">
        <v>87</v>
      </c>
      <c r="B25" s="105">
        <v>4380</v>
      </c>
      <c r="C25" s="105">
        <v>2656</v>
      </c>
      <c r="D25" s="105">
        <v>137</v>
      </c>
      <c r="E25" s="105">
        <v>1</v>
      </c>
      <c r="F25" s="105">
        <v>41</v>
      </c>
      <c r="G25" s="105">
        <v>138</v>
      </c>
      <c r="H25" s="105">
        <v>964</v>
      </c>
      <c r="I25" s="125">
        <v>0</v>
      </c>
      <c r="J25" s="105">
        <v>414</v>
      </c>
      <c r="K25" s="105">
        <v>29</v>
      </c>
      <c r="L25" s="105">
        <v>0</v>
      </c>
      <c r="M25" s="105">
        <v>0</v>
      </c>
      <c r="N25" s="105">
        <v>3005</v>
      </c>
      <c r="O25" s="106">
        <v>16</v>
      </c>
      <c r="P25" s="107">
        <v>11</v>
      </c>
      <c r="Q25" s="126" t="s">
        <v>39</v>
      </c>
      <c r="S25" s="103"/>
      <c r="T25" s="103"/>
    </row>
    <row r="26" spans="1:20" ht="18.75" customHeight="1">
      <c r="A26" s="120" t="s">
        <v>88</v>
      </c>
      <c r="B26" s="100">
        <v>3577</v>
      </c>
      <c r="C26" s="100">
        <v>2599</v>
      </c>
      <c r="D26" s="100">
        <v>130</v>
      </c>
      <c r="E26" s="100">
        <v>2</v>
      </c>
      <c r="F26" s="100">
        <v>36</v>
      </c>
      <c r="G26" s="100">
        <v>137</v>
      </c>
      <c r="H26" s="100">
        <v>525</v>
      </c>
      <c r="I26" s="123">
        <v>0</v>
      </c>
      <c r="J26" s="100">
        <v>134</v>
      </c>
      <c r="K26" s="100">
        <v>10</v>
      </c>
      <c r="L26" s="100">
        <v>4</v>
      </c>
      <c r="M26" s="100">
        <v>0</v>
      </c>
      <c r="N26" s="100">
        <v>2999</v>
      </c>
      <c r="O26" s="101">
        <v>16</v>
      </c>
      <c r="P26" s="102">
        <v>8</v>
      </c>
      <c r="Q26" s="121" t="s">
        <v>40</v>
      </c>
      <c r="S26" s="103"/>
      <c r="T26" s="103"/>
    </row>
    <row r="27" spans="1:20" ht="18.75" customHeight="1">
      <c r="A27" s="120" t="s">
        <v>89</v>
      </c>
      <c r="B27" s="100">
        <v>3170</v>
      </c>
      <c r="C27" s="100">
        <v>1828</v>
      </c>
      <c r="D27" s="100">
        <v>54</v>
      </c>
      <c r="E27" s="100">
        <v>5</v>
      </c>
      <c r="F27" s="100">
        <v>19</v>
      </c>
      <c r="G27" s="100">
        <v>98</v>
      </c>
      <c r="H27" s="100">
        <v>821</v>
      </c>
      <c r="I27" s="123">
        <v>0</v>
      </c>
      <c r="J27" s="100">
        <v>325</v>
      </c>
      <c r="K27" s="100">
        <v>6</v>
      </c>
      <c r="L27" s="100">
        <v>14</v>
      </c>
      <c r="M27" s="100">
        <v>0</v>
      </c>
      <c r="N27" s="100">
        <v>2889</v>
      </c>
      <c r="O27" s="101">
        <v>16</v>
      </c>
      <c r="P27" s="102">
        <v>1</v>
      </c>
      <c r="Q27" s="127" t="s">
        <v>45</v>
      </c>
      <c r="S27" s="103"/>
      <c r="T27" s="103"/>
    </row>
    <row r="28" spans="1:20" ht="18.75" customHeight="1" thickBot="1">
      <c r="A28" s="128" t="s">
        <v>90</v>
      </c>
      <c r="B28" s="108">
        <v>3626</v>
      </c>
      <c r="C28" s="108">
        <v>2269</v>
      </c>
      <c r="D28" s="108">
        <v>122</v>
      </c>
      <c r="E28" s="108">
        <v>3</v>
      </c>
      <c r="F28" s="108">
        <v>31</v>
      </c>
      <c r="G28" s="108">
        <v>113</v>
      </c>
      <c r="H28" s="108">
        <v>609</v>
      </c>
      <c r="I28" s="129">
        <v>0</v>
      </c>
      <c r="J28" s="108">
        <v>466</v>
      </c>
      <c r="K28" s="108">
        <v>13</v>
      </c>
      <c r="L28" s="108">
        <v>0</v>
      </c>
      <c r="M28" s="108">
        <v>0</v>
      </c>
      <c r="N28" s="108">
        <v>2998</v>
      </c>
      <c r="O28" s="109">
        <v>19</v>
      </c>
      <c r="P28" s="110">
        <v>4</v>
      </c>
      <c r="Q28" s="130" t="s">
        <v>10</v>
      </c>
      <c r="S28" s="103"/>
      <c r="T28" s="103"/>
    </row>
    <row r="29" spans="1:20">
      <c r="A29" s="113" t="s">
        <v>29</v>
      </c>
      <c r="O29" s="131"/>
      <c r="P29" s="131"/>
    </row>
    <row r="31" spans="1:20">
      <c r="O31" s="131"/>
    </row>
  </sheetData>
  <mergeCells count="2">
    <mergeCell ref="N2:P2"/>
    <mergeCell ref="O3:P3"/>
  </mergeCells>
  <phoneticPr fontId="7"/>
  <printOptions horizontalCentered="1"/>
  <pageMargins left="0.28999999999999998" right="0.28999999999999998" top="0.6" bottom="0.28000000000000003" header="0.51181102362204722" footer="0.2"/>
  <pageSetup paperSize="9" scale="120" orientation="portrait" r:id="rId1"/>
  <headerFooter alignWithMargins="0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0"/>
  <sheetViews>
    <sheetView topLeftCell="A3" zoomScale="80" zoomScaleNormal="80" workbookViewId="0">
      <pane xSplit="1" ySplit="7" topLeftCell="B10" activePane="bottomRight" state="frozen"/>
      <selection activeCell="A3" sqref="A3"/>
      <selection pane="topRight" activeCell="B3" sqref="B3"/>
      <selection pane="bottomLeft" activeCell="A10" sqref="A10"/>
      <selection pane="bottomRight" activeCell="O36" sqref="O36"/>
    </sheetView>
  </sheetViews>
  <sheetFormatPr defaultRowHeight="13.2"/>
  <cols>
    <col min="1" max="1" width="13.109375" style="51" customWidth="1"/>
    <col min="2" max="7" width="9.6640625" style="51" customWidth="1"/>
    <col min="8" max="13" width="9.6640625" style="50" customWidth="1"/>
    <col min="14" max="14" width="11.33203125" style="50" customWidth="1"/>
    <col min="15" max="15" width="13" style="50" customWidth="1"/>
    <col min="16" max="16" width="9.6640625" style="50" customWidth="1"/>
    <col min="17" max="18" width="11.33203125" style="50" customWidth="1"/>
    <col min="19" max="19" width="7.77734375" style="50" customWidth="1"/>
    <col min="20" max="20" width="6.33203125" style="50" customWidth="1"/>
    <col min="21" max="21" width="3.109375" style="50" bestFit="1" customWidth="1"/>
    <col min="22" max="22" width="13.77734375" bestFit="1" customWidth="1"/>
  </cols>
  <sheetData>
    <row r="1" spans="1:22" ht="13.8" thickBot="1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11" t="s">
        <v>120</v>
      </c>
      <c r="O1" s="111"/>
      <c r="P1" s="111"/>
      <c r="Q1" s="111"/>
      <c r="R1" s="111"/>
      <c r="S1" s="111"/>
      <c r="T1" s="111"/>
    </row>
    <row r="2" spans="1:22">
      <c r="A2" s="1" t="s">
        <v>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8"/>
      <c r="O2" s="48"/>
      <c r="P2" s="48"/>
      <c r="Q2" s="48"/>
      <c r="R2" s="48"/>
      <c r="S2" s="48"/>
      <c r="T2" s="48"/>
    </row>
    <row r="3" spans="1:22">
      <c r="A3" s="2" t="s">
        <v>57</v>
      </c>
      <c r="B3" s="16" t="s">
        <v>91</v>
      </c>
      <c r="C3" s="16" t="s">
        <v>91</v>
      </c>
      <c r="D3" s="16" t="s">
        <v>91</v>
      </c>
      <c r="E3" s="16" t="s">
        <v>91</v>
      </c>
      <c r="F3" s="16" t="s">
        <v>91</v>
      </c>
      <c r="G3" s="16" t="s">
        <v>91</v>
      </c>
      <c r="H3" s="16" t="s">
        <v>91</v>
      </c>
      <c r="I3" s="16" t="s">
        <v>91</v>
      </c>
      <c r="J3" s="16" t="s">
        <v>91</v>
      </c>
      <c r="K3" s="16" t="s">
        <v>91</v>
      </c>
      <c r="L3" s="16" t="s">
        <v>91</v>
      </c>
      <c r="M3" s="16" t="s">
        <v>92</v>
      </c>
      <c r="N3" s="16" t="s">
        <v>92</v>
      </c>
      <c r="O3" s="16"/>
      <c r="P3" s="16" t="s">
        <v>93</v>
      </c>
      <c r="Q3" s="16" t="s">
        <v>93</v>
      </c>
      <c r="R3" s="16"/>
      <c r="S3" s="17"/>
      <c r="T3" s="17"/>
    </row>
    <row r="4" spans="1:22" ht="24">
      <c r="A4" s="2" t="s">
        <v>58</v>
      </c>
      <c r="B4" s="16" t="s">
        <v>94</v>
      </c>
      <c r="C4" s="16" t="s">
        <v>95</v>
      </c>
      <c r="D4" s="16" t="s">
        <v>96</v>
      </c>
      <c r="E4" s="16" t="s">
        <v>97</v>
      </c>
      <c r="F4" s="16" t="s">
        <v>98</v>
      </c>
      <c r="G4" s="16" t="s">
        <v>99</v>
      </c>
      <c r="H4" s="16" t="s">
        <v>100</v>
      </c>
      <c r="I4" s="16" t="s">
        <v>101</v>
      </c>
      <c r="J4" s="18" t="s">
        <v>102</v>
      </c>
      <c r="K4" s="16" t="s">
        <v>103</v>
      </c>
      <c r="L4" s="16" t="s">
        <v>104</v>
      </c>
      <c r="M4" s="16" t="s">
        <v>105</v>
      </c>
      <c r="N4" s="16" t="s">
        <v>105</v>
      </c>
      <c r="O4" s="16"/>
      <c r="P4" s="16" t="s">
        <v>94</v>
      </c>
      <c r="Q4" s="16" t="s">
        <v>106</v>
      </c>
      <c r="R4" s="16"/>
      <c r="S4" s="17"/>
      <c r="T4" s="17"/>
    </row>
    <row r="5" spans="1:22">
      <c r="A5" s="2" t="s">
        <v>59</v>
      </c>
      <c r="B5" s="61" t="s">
        <v>107</v>
      </c>
      <c r="C5" s="16" t="s">
        <v>107</v>
      </c>
      <c r="D5" s="16" t="s">
        <v>107</v>
      </c>
      <c r="E5" s="16" t="s">
        <v>107</v>
      </c>
      <c r="F5" s="16" t="s">
        <v>107</v>
      </c>
      <c r="G5" s="16" t="s">
        <v>107</v>
      </c>
      <c r="H5" s="16" t="s">
        <v>107</v>
      </c>
      <c r="I5" s="16" t="s">
        <v>107</v>
      </c>
      <c r="J5" s="16" t="s">
        <v>107</v>
      </c>
      <c r="K5" s="16" t="s">
        <v>107</v>
      </c>
      <c r="L5" s="16" t="s">
        <v>107</v>
      </c>
      <c r="M5" s="16" t="s">
        <v>107</v>
      </c>
      <c r="N5" s="16" t="s">
        <v>108</v>
      </c>
      <c r="O5" s="16"/>
      <c r="P5" s="16" t="s">
        <v>107</v>
      </c>
      <c r="Q5" s="16" t="s">
        <v>109</v>
      </c>
      <c r="R5" s="16"/>
      <c r="S5" s="17"/>
      <c r="T5" s="17"/>
    </row>
    <row r="6" spans="1:22" ht="13.8" thickBot="1">
      <c r="A6" s="2"/>
      <c r="B6" s="16" t="s">
        <v>68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 t="s">
        <v>66</v>
      </c>
      <c r="N6" s="16"/>
      <c r="O6" s="16"/>
      <c r="P6" s="16" t="s">
        <v>67</v>
      </c>
      <c r="Q6" s="16"/>
      <c r="R6" s="16"/>
      <c r="S6" s="17"/>
      <c r="T6" s="17"/>
    </row>
    <row r="7" spans="1:22" ht="42.75" customHeight="1">
      <c r="A7" s="3" t="s">
        <v>13</v>
      </c>
      <c r="B7" s="4" t="s">
        <v>42</v>
      </c>
      <c r="C7" s="49" t="s">
        <v>14</v>
      </c>
      <c r="D7" s="4" t="s">
        <v>15</v>
      </c>
      <c r="E7" s="49" t="s">
        <v>16</v>
      </c>
      <c r="F7" s="5" t="s">
        <v>28</v>
      </c>
      <c r="G7" s="6" t="s">
        <v>17</v>
      </c>
      <c r="H7" s="4" t="s">
        <v>18</v>
      </c>
      <c r="I7" s="4" t="s">
        <v>19</v>
      </c>
      <c r="J7" s="6" t="s">
        <v>20</v>
      </c>
      <c r="K7" s="6" t="s">
        <v>21</v>
      </c>
      <c r="L7" s="4" t="s">
        <v>22</v>
      </c>
      <c r="M7" s="49" t="s">
        <v>60</v>
      </c>
      <c r="N7" s="49" t="s">
        <v>23</v>
      </c>
      <c r="O7" s="49" t="s">
        <v>61</v>
      </c>
      <c r="P7" s="49" t="s">
        <v>60</v>
      </c>
      <c r="Q7" s="49" t="s">
        <v>63</v>
      </c>
      <c r="R7" s="49" t="s">
        <v>64</v>
      </c>
      <c r="S7" s="112" t="s">
        <v>65</v>
      </c>
      <c r="T7" s="112"/>
      <c r="U7" s="7" t="s">
        <v>43</v>
      </c>
      <c r="V7" s="43" t="s">
        <v>110</v>
      </c>
    </row>
    <row r="8" spans="1:22">
      <c r="A8" s="9"/>
      <c r="B8" s="10" t="s">
        <v>44</v>
      </c>
      <c r="C8" s="10" t="s">
        <v>44</v>
      </c>
      <c r="D8" s="10" t="s">
        <v>44</v>
      </c>
      <c r="E8" s="10" t="s">
        <v>44</v>
      </c>
      <c r="F8" s="10" t="s">
        <v>44</v>
      </c>
      <c r="G8" s="10" t="s">
        <v>44</v>
      </c>
      <c r="H8" s="10" t="s">
        <v>44</v>
      </c>
      <c r="I8" s="10" t="s">
        <v>44</v>
      </c>
      <c r="J8" s="10" t="s">
        <v>44</v>
      </c>
      <c r="K8" s="10" t="s">
        <v>44</v>
      </c>
      <c r="L8" s="10" t="s">
        <v>44</v>
      </c>
      <c r="M8" s="10" t="s">
        <v>44</v>
      </c>
      <c r="N8" s="10" t="s">
        <v>25</v>
      </c>
      <c r="O8" s="10" t="s">
        <v>25</v>
      </c>
      <c r="P8" s="11" t="s">
        <v>44</v>
      </c>
      <c r="Q8" s="11" t="s">
        <v>62</v>
      </c>
      <c r="R8" s="11" t="s">
        <v>62</v>
      </c>
      <c r="S8" s="11" t="s">
        <v>26</v>
      </c>
      <c r="T8" s="8" t="s">
        <v>27</v>
      </c>
      <c r="U8" s="52"/>
    </row>
    <row r="9" spans="1:22">
      <c r="A9" s="53" t="s">
        <v>2</v>
      </c>
      <c r="B9" s="47">
        <f>SUM(B11:B33)</f>
        <v>64712</v>
      </c>
      <c r="C9" s="47">
        <f t="shared" ref="C9:L9" si="0">SUM(C11:C33)</f>
        <v>39606</v>
      </c>
      <c r="D9" s="47">
        <f>SUM(D11:D33)</f>
        <v>2070</v>
      </c>
      <c r="E9" s="47">
        <f t="shared" si="0"/>
        <v>65</v>
      </c>
      <c r="F9" s="47">
        <f t="shared" si="0"/>
        <v>588</v>
      </c>
      <c r="G9" s="47">
        <f t="shared" si="0"/>
        <v>2175</v>
      </c>
      <c r="H9" s="47">
        <f t="shared" si="0"/>
        <v>13911</v>
      </c>
      <c r="I9" s="47">
        <f>SUM(I11:I33)</f>
        <v>5240</v>
      </c>
      <c r="J9" s="47">
        <f>SUM(J11:J33)</f>
        <v>975</v>
      </c>
      <c r="K9" s="47">
        <f t="shared" si="0"/>
        <v>73</v>
      </c>
      <c r="L9" s="47">
        <f t="shared" si="0"/>
        <v>9</v>
      </c>
      <c r="M9" s="40">
        <f>SUM(M11:M33)</f>
        <v>39606</v>
      </c>
      <c r="N9" s="44">
        <f>ROUND(O9/M9, 0)</f>
        <v>2987</v>
      </c>
      <c r="O9" s="41">
        <f>SUM(O11:O33)</f>
        <v>118288005</v>
      </c>
      <c r="P9" s="40">
        <f>SUM(P11:P33)</f>
        <v>39606</v>
      </c>
      <c r="Q9" s="41">
        <f>SUM(Q11:Q33)</f>
        <v>8116342</v>
      </c>
      <c r="R9" s="42">
        <f>IF(P9&gt;0, ROUND(Q9/P9,1), "")</f>
        <v>204.9</v>
      </c>
      <c r="S9" s="45">
        <f>IF(R9="", "", FLOOR(R9,12)/12)</f>
        <v>17</v>
      </c>
      <c r="T9" s="46">
        <f>IF(R9="", "", ROUND(R9-FLOOR(R9,12), 0))</f>
        <v>1</v>
      </c>
      <c r="U9" s="54"/>
    </row>
    <row r="10" spans="1:22" s="72" customFormat="1" ht="36">
      <c r="A10" s="64" t="s">
        <v>122</v>
      </c>
      <c r="B10" s="63" t="s">
        <v>121</v>
      </c>
      <c r="C10" s="63" t="s">
        <v>121</v>
      </c>
      <c r="D10" s="63"/>
      <c r="E10" s="63" t="s">
        <v>121</v>
      </c>
      <c r="F10" s="63" t="s">
        <v>121</v>
      </c>
      <c r="G10" s="63" t="s">
        <v>121</v>
      </c>
      <c r="H10" s="63" t="s">
        <v>121</v>
      </c>
      <c r="I10" s="63" t="s">
        <v>121</v>
      </c>
      <c r="J10" s="63" t="s">
        <v>126</v>
      </c>
      <c r="K10" s="63" t="s">
        <v>121</v>
      </c>
      <c r="L10" s="63" t="s">
        <v>121</v>
      </c>
      <c r="M10" s="65"/>
      <c r="N10" s="63" t="s">
        <v>124</v>
      </c>
      <c r="O10" s="66"/>
      <c r="P10" s="67"/>
      <c r="Q10" s="63" t="s">
        <v>125</v>
      </c>
      <c r="R10" s="68"/>
      <c r="S10" s="69"/>
      <c r="T10" s="70"/>
      <c r="U10" s="71"/>
    </row>
    <row r="11" spans="1:22">
      <c r="A11" s="12" t="s">
        <v>41</v>
      </c>
      <c r="B11" s="75">
        <f>SUM(C11:L11)</f>
        <v>1239</v>
      </c>
      <c r="C11" s="76">
        <v>830</v>
      </c>
      <c r="D11" s="76">
        <v>32</v>
      </c>
      <c r="E11" s="76">
        <v>2</v>
      </c>
      <c r="F11" s="76">
        <v>9</v>
      </c>
      <c r="G11" s="76">
        <v>25</v>
      </c>
      <c r="H11" s="76">
        <v>146</v>
      </c>
      <c r="I11" s="76">
        <v>90</v>
      </c>
      <c r="J11" s="80">
        <v>96</v>
      </c>
      <c r="K11" s="76">
        <v>0</v>
      </c>
      <c r="L11" s="76">
        <v>9</v>
      </c>
      <c r="M11" s="91">
        <v>830</v>
      </c>
      <c r="N11" s="85">
        <v>2914</v>
      </c>
      <c r="O11" s="32">
        <f>M11*N11</f>
        <v>2418620</v>
      </c>
      <c r="P11" s="33">
        <f>C11</f>
        <v>830</v>
      </c>
      <c r="Q11" s="90">
        <v>159814</v>
      </c>
      <c r="R11" s="34">
        <f>IF(P11&gt;0, ROUND(Q11/P11,1), "")</f>
        <v>192.5</v>
      </c>
      <c r="S11" s="28">
        <f>IF(R11="", "", FLOOR(R11,12)/12)</f>
        <v>16</v>
      </c>
      <c r="T11" s="29">
        <f>IF(R11="", "", ROUND(R11-FLOOR(R11,12), 0))</f>
        <v>1</v>
      </c>
      <c r="U11" s="55" t="s">
        <v>3</v>
      </c>
    </row>
    <row r="12" spans="1:22">
      <c r="A12" s="12" t="s">
        <v>46</v>
      </c>
      <c r="B12" s="75">
        <f t="shared" ref="B12:B33" si="1">SUM(C12:L12)</f>
        <v>1711</v>
      </c>
      <c r="C12" s="76">
        <v>1018</v>
      </c>
      <c r="D12" s="76">
        <v>51</v>
      </c>
      <c r="E12" s="76">
        <v>3</v>
      </c>
      <c r="F12" s="76">
        <v>31</v>
      </c>
      <c r="G12" s="76">
        <v>57</v>
      </c>
      <c r="H12" s="76">
        <v>285</v>
      </c>
      <c r="I12" s="76">
        <v>175</v>
      </c>
      <c r="J12" s="80">
        <v>88</v>
      </c>
      <c r="K12" s="76">
        <v>3</v>
      </c>
      <c r="L12" s="76">
        <v>0</v>
      </c>
      <c r="M12" s="91">
        <v>1018</v>
      </c>
      <c r="N12" s="85">
        <v>2877</v>
      </c>
      <c r="O12" s="21">
        <f t="shared" ref="O12:O33" si="2">M12*N12</f>
        <v>2928786</v>
      </c>
      <c r="P12" s="19">
        <f t="shared" ref="P12:P33" si="3">C12</f>
        <v>1018</v>
      </c>
      <c r="Q12" s="90">
        <v>183817</v>
      </c>
      <c r="R12" s="23">
        <f t="shared" ref="R12:R33" si="4">IF(P12&gt;0, ROUND(Q12/P12,1), "")</f>
        <v>180.6</v>
      </c>
      <c r="S12" s="24">
        <f t="shared" ref="S12:S33" si="5">IF(R12="", "", FLOOR(R12,12)/12)</f>
        <v>15</v>
      </c>
      <c r="T12" s="25">
        <f t="shared" ref="T12:T33" si="6">IF(R12="", "", ROUND(R12-FLOOR(R12,12), 0))</f>
        <v>1</v>
      </c>
      <c r="U12" s="55" t="s">
        <v>4</v>
      </c>
    </row>
    <row r="13" spans="1:22">
      <c r="A13" s="12" t="s">
        <v>111</v>
      </c>
      <c r="B13" s="75">
        <f t="shared" si="1"/>
        <v>2245</v>
      </c>
      <c r="C13" s="76">
        <v>1410</v>
      </c>
      <c r="D13" s="76">
        <v>77</v>
      </c>
      <c r="E13" s="76">
        <v>2</v>
      </c>
      <c r="F13" s="76">
        <v>13</v>
      </c>
      <c r="G13" s="76">
        <v>55</v>
      </c>
      <c r="H13" s="76">
        <v>438</v>
      </c>
      <c r="I13" s="76">
        <v>179</v>
      </c>
      <c r="J13" s="80">
        <v>66</v>
      </c>
      <c r="K13" s="76">
        <v>5</v>
      </c>
      <c r="L13" s="76">
        <v>0</v>
      </c>
      <c r="M13" s="91">
        <v>1410</v>
      </c>
      <c r="N13" s="85">
        <v>3019</v>
      </c>
      <c r="O13" s="21">
        <f>M13*N13</f>
        <v>4256790</v>
      </c>
      <c r="P13" s="19">
        <f t="shared" si="3"/>
        <v>1410</v>
      </c>
      <c r="Q13" s="90">
        <v>297257</v>
      </c>
      <c r="R13" s="23">
        <f t="shared" si="4"/>
        <v>210.8</v>
      </c>
      <c r="S13" s="24">
        <f>IF(R13="", "", FLOOR(R13,12)/12)</f>
        <v>17</v>
      </c>
      <c r="T13" s="25">
        <f t="shared" si="6"/>
        <v>7</v>
      </c>
      <c r="U13" s="55" t="s">
        <v>5</v>
      </c>
    </row>
    <row r="14" spans="1:22">
      <c r="A14" s="12" t="s">
        <v>47</v>
      </c>
      <c r="B14" s="75">
        <f t="shared" si="1"/>
        <v>2863</v>
      </c>
      <c r="C14" s="76">
        <v>1628</v>
      </c>
      <c r="D14" s="76">
        <v>101</v>
      </c>
      <c r="E14" s="76">
        <v>4</v>
      </c>
      <c r="F14" s="76">
        <v>17</v>
      </c>
      <c r="G14" s="76">
        <v>111</v>
      </c>
      <c r="H14" s="76">
        <v>696</v>
      </c>
      <c r="I14" s="76">
        <v>232</v>
      </c>
      <c r="J14" s="80">
        <v>73</v>
      </c>
      <c r="K14" s="76">
        <v>1</v>
      </c>
      <c r="L14" s="76">
        <v>0</v>
      </c>
      <c r="M14" s="91">
        <v>1628</v>
      </c>
      <c r="N14" s="85">
        <v>3008</v>
      </c>
      <c r="O14" s="21">
        <f t="shared" si="2"/>
        <v>4897024</v>
      </c>
      <c r="P14" s="19">
        <f t="shared" si="3"/>
        <v>1628</v>
      </c>
      <c r="Q14" s="90">
        <v>341353</v>
      </c>
      <c r="R14" s="23">
        <f t="shared" si="4"/>
        <v>209.7</v>
      </c>
      <c r="S14" s="24">
        <f t="shared" si="5"/>
        <v>17</v>
      </c>
      <c r="T14" s="25">
        <f t="shared" si="6"/>
        <v>6</v>
      </c>
      <c r="U14" s="55" t="s">
        <v>6</v>
      </c>
    </row>
    <row r="15" spans="1:22">
      <c r="A15" s="13" t="s">
        <v>48</v>
      </c>
      <c r="B15" s="75">
        <f t="shared" si="1"/>
        <v>2223</v>
      </c>
      <c r="C15" s="77">
        <v>1276</v>
      </c>
      <c r="D15" s="77">
        <v>63</v>
      </c>
      <c r="E15" s="77">
        <v>3</v>
      </c>
      <c r="F15" s="77">
        <v>37</v>
      </c>
      <c r="G15" s="77">
        <v>79</v>
      </c>
      <c r="H15" s="77">
        <v>512</v>
      </c>
      <c r="I15" s="77">
        <v>161</v>
      </c>
      <c r="J15" s="81">
        <v>86</v>
      </c>
      <c r="K15" s="77">
        <v>6</v>
      </c>
      <c r="L15" s="82">
        <v>0</v>
      </c>
      <c r="M15" s="91">
        <v>1276</v>
      </c>
      <c r="N15" s="86">
        <v>2926</v>
      </c>
      <c r="O15" s="37">
        <f t="shared" si="2"/>
        <v>3733576</v>
      </c>
      <c r="P15" s="38">
        <f t="shared" si="3"/>
        <v>1276</v>
      </c>
      <c r="Q15" s="90">
        <v>235328</v>
      </c>
      <c r="R15" s="39">
        <f t="shared" si="4"/>
        <v>184.4</v>
      </c>
      <c r="S15" s="26">
        <f t="shared" si="5"/>
        <v>15</v>
      </c>
      <c r="T15" s="27">
        <f t="shared" si="6"/>
        <v>4</v>
      </c>
      <c r="U15" s="56" t="s">
        <v>7</v>
      </c>
    </row>
    <row r="16" spans="1:22">
      <c r="A16" s="12" t="s">
        <v>49</v>
      </c>
      <c r="B16" s="75">
        <f t="shared" si="1"/>
        <v>1974</v>
      </c>
      <c r="C16" s="78">
        <v>1429</v>
      </c>
      <c r="D16" s="78">
        <v>44</v>
      </c>
      <c r="E16" s="78">
        <v>3</v>
      </c>
      <c r="F16" s="78">
        <v>12</v>
      </c>
      <c r="G16" s="78">
        <v>75</v>
      </c>
      <c r="H16" s="78">
        <v>257</v>
      </c>
      <c r="I16" s="78">
        <v>95</v>
      </c>
      <c r="J16" s="80">
        <v>59</v>
      </c>
      <c r="K16" s="78">
        <v>0</v>
      </c>
      <c r="L16" s="78">
        <v>0</v>
      </c>
      <c r="M16" s="92">
        <v>1429</v>
      </c>
      <c r="N16" s="87">
        <v>3053</v>
      </c>
      <c r="O16" s="21">
        <f t="shared" si="2"/>
        <v>4362737</v>
      </c>
      <c r="P16" s="19">
        <f t="shared" si="3"/>
        <v>1429</v>
      </c>
      <c r="Q16" s="90">
        <v>300311</v>
      </c>
      <c r="R16" s="23">
        <f t="shared" si="4"/>
        <v>210.2</v>
      </c>
      <c r="S16" s="24">
        <f t="shared" si="5"/>
        <v>17</v>
      </c>
      <c r="T16" s="25">
        <f t="shared" si="6"/>
        <v>6</v>
      </c>
      <c r="U16" s="55" t="s">
        <v>8</v>
      </c>
    </row>
    <row r="17" spans="1:21">
      <c r="A17" s="12" t="s">
        <v>112</v>
      </c>
      <c r="B17" s="75">
        <f t="shared" si="1"/>
        <v>1924</v>
      </c>
      <c r="C17" s="76">
        <v>1291</v>
      </c>
      <c r="D17" s="76">
        <v>72</v>
      </c>
      <c r="E17" s="76">
        <v>3</v>
      </c>
      <c r="F17" s="76">
        <v>11</v>
      </c>
      <c r="G17" s="76">
        <v>57</v>
      </c>
      <c r="H17" s="76">
        <v>341</v>
      </c>
      <c r="I17" s="76">
        <v>125</v>
      </c>
      <c r="J17" s="80">
        <v>23</v>
      </c>
      <c r="K17" s="76">
        <v>1</v>
      </c>
      <c r="L17" s="76">
        <v>0</v>
      </c>
      <c r="M17" s="91">
        <v>1291</v>
      </c>
      <c r="N17" s="85">
        <v>3095</v>
      </c>
      <c r="O17" s="21">
        <f t="shared" si="2"/>
        <v>3995645</v>
      </c>
      <c r="P17" s="19">
        <f t="shared" si="3"/>
        <v>1291</v>
      </c>
      <c r="Q17" s="90">
        <v>288812</v>
      </c>
      <c r="R17" s="23">
        <f t="shared" si="4"/>
        <v>223.7</v>
      </c>
      <c r="S17" s="24">
        <f t="shared" si="5"/>
        <v>18</v>
      </c>
      <c r="T17" s="25">
        <f t="shared" si="6"/>
        <v>8</v>
      </c>
      <c r="U17" s="55" t="s">
        <v>9</v>
      </c>
    </row>
    <row r="18" spans="1:21">
      <c r="A18" s="12" t="s">
        <v>50</v>
      </c>
      <c r="B18" s="75">
        <f t="shared" si="1"/>
        <v>2695</v>
      </c>
      <c r="C18" s="76">
        <v>1542</v>
      </c>
      <c r="D18" s="76">
        <v>100</v>
      </c>
      <c r="E18" s="76">
        <v>4</v>
      </c>
      <c r="F18" s="76">
        <v>15</v>
      </c>
      <c r="G18" s="76">
        <v>90</v>
      </c>
      <c r="H18" s="76">
        <v>653</v>
      </c>
      <c r="I18" s="76">
        <v>217</v>
      </c>
      <c r="J18" s="80">
        <v>73</v>
      </c>
      <c r="K18" s="76">
        <v>1</v>
      </c>
      <c r="L18" s="76">
        <v>0</v>
      </c>
      <c r="M18" s="91">
        <v>1542</v>
      </c>
      <c r="N18" s="85">
        <v>3019</v>
      </c>
      <c r="O18" s="21">
        <f t="shared" si="2"/>
        <v>4655298</v>
      </c>
      <c r="P18" s="19">
        <f t="shared" si="3"/>
        <v>1542</v>
      </c>
      <c r="Q18" s="90">
        <v>317215</v>
      </c>
      <c r="R18" s="23">
        <f t="shared" si="4"/>
        <v>205.7</v>
      </c>
      <c r="S18" s="24">
        <f t="shared" si="5"/>
        <v>17</v>
      </c>
      <c r="T18" s="25">
        <f t="shared" si="6"/>
        <v>2</v>
      </c>
      <c r="U18" s="55" t="s">
        <v>10</v>
      </c>
    </row>
    <row r="19" spans="1:21">
      <c r="A19" s="12" t="s">
        <v>51</v>
      </c>
      <c r="B19" s="75">
        <f t="shared" si="1"/>
        <v>2812</v>
      </c>
      <c r="C19" s="76">
        <v>1666</v>
      </c>
      <c r="D19" s="76">
        <v>85</v>
      </c>
      <c r="E19" s="76">
        <v>2</v>
      </c>
      <c r="F19" s="76">
        <v>24</v>
      </c>
      <c r="G19" s="76">
        <v>95</v>
      </c>
      <c r="H19" s="76">
        <v>662</v>
      </c>
      <c r="I19" s="76">
        <v>204</v>
      </c>
      <c r="J19" s="80">
        <v>70</v>
      </c>
      <c r="K19" s="76">
        <v>4</v>
      </c>
      <c r="L19" s="76">
        <v>0</v>
      </c>
      <c r="M19" s="91">
        <v>1666</v>
      </c>
      <c r="N19" s="85">
        <v>2933</v>
      </c>
      <c r="O19" s="21">
        <f t="shared" si="2"/>
        <v>4886378</v>
      </c>
      <c r="P19" s="19">
        <f t="shared" si="3"/>
        <v>1666</v>
      </c>
      <c r="Q19" s="90">
        <v>310681</v>
      </c>
      <c r="R19" s="23">
        <f t="shared" si="4"/>
        <v>186.5</v>
      </c>
      <c r="S19" s="24">
        <f t="shared" si="5"/>
        <v>15</v>
      </c>
      <c r="T19" s="25">
        <f t="shared" si="6"/>
        <v>7</v>
      </c>
      <c r="U19" s="55" t="s">
        <v>11</v>
      </c>
    </row>
    <row r="20" spans="1:21">
      <c r="A20" s="12" t="s">
        <v>52</v>
      </c>
      <c r="B20" s="75">
        <f t="shared" si="1"/>
        <v>2060</v>
      </c>
      <c r="C20" s="77">
        <v>1162</v>
      </c>
      <c r="D20" s="77">
        <v>86</v>
      </c>
      <c r="E20" s="77">
        <v>2</v>
      </c>
      <c r="F20" s="77">
        <v>40</v>
      </c>
      <c r="G20" s="77">
        <v>63</v>
      </c>
      <c r="H20" s="77">
        <v>533</v>
      </c>
      <c r="I20" s="77">
        <v>149</v>
      </c>
      <c r="J20" s="81">
        <v>18</v>
      </c>
      <c r="K20" s="77">
        <v>7</v>
      </c>
      <c r="L20" s="82">
        <v>0</v>
      </c>
      <c r="M20" s="93">
        <v>1162</v>
      </c>
      <c r="N20" s="86">
        <v>2983</v>
      </c>
      <c r="O20" s="21">
        <f t="shared" si="2"/>
        <v>3466246</v>
      </c>
      <c r="P20" s="19">
        <f t="shared" si="3"/>
        <v>1162</v>
      </c>
      <c r="Q20" s="90">
        <v>240824</v>
      </c>
      <c r="R20" s="23">
        <f t="shared" si="4"/>
        <v>207.2</v>
      </c>
      <c r="S20" s="24">
        <f t="shared" si="5"/>
        <v>17</v>
      </c>
      <c r="T20" s="25">
        <f t="shared" si="6"/>
        <v>3</v>
      </c>
      <c r="U20" s="55" t="s">
        <v>30</v>
      </c>
    </row>
    <row r="21" spans="1:21">
      <c r="A21" s="14" t="s">
        <v>53</v>
      </c>
      <c r="B21" s="75">
        <f t="shared" si="1"/>
        <v>4221</v>
      </c>
      <c r="C21" s="78">
        <v>2465</v>
      </c>
      <c r="D21" s="78">
        <v>145</v>
      </c>
      <c r="E21" s="78">
        <v>4</v>
      </c>
      <c r="F21" s="78">
        <v>36</v>
      </c>
      <c r="G21" s="78">
        <v>147</v>
      </c>
      <c r="H21" s="78">
        <v>1042</v>
      </c>
      <c r="I21" s="78">
        <v>372</v>
      </c>
      <c r="J21" s="80">
        <v>8</v>
      </c>
      <c r="K21" s="78">
        <v>2</v>
      </c>
      <c r="L21" s="78">
        <v>0</v>
      </c>
      <c r="M21" s="91">
        <v>2465</v>
      </c>
      <c r="N21" s="87">
        <v>2993</v>
      </c>
      <c r="O21" s="32">
        <f t="shared" si="2"/>
        <v>7377745</v>
      </c>
      <c r="P21" s="33">
        <f t="shared" si="3"/>
        <v>2465</v>
      </c>
      <c r="Q21" s="90">
        <v>495619</v>
      </c>
      <c r="R21" s="34">
        <f t="shared" si="4"/>
        <v>201.1</v>
      </c>
      <c r="S21" s="28">
        <f t="shared" si="5"/>
        <v>16</v>
      </c>
      <c r="T21" s="29">
        <f t="shared" si="6"/>
        <v>9</v>
      </c>
      <c r="U21" s="57" t="s">
        <v>31</v>
      </c>
    </row>
    <row r="22" spans="1:21">
      <c r="A22" s="12" t="s">
        <v>54</v>
      </c>
      <c r="B22" s="75">
        <f t="shared" si="1"/>
        <v>5546</v>
      </c>
      <c r="C22" s="76">
        <v>3375</v>
      </c>
      <c r="D22" s="76">
        <v>152</v>
      </c>
      <c r="E22" s="76">
        <v>3</v>
      </c>
      <c r="F22" s="76">
        <v>49</v>
      </c>
      <c r="G22" s="76">
        <v>162</v>
      </c>
      <c r="H22" s="76">
        <v>1221</v>
      </c>
      <c r="I22" s="76">
        <v>528</v>
      </c>
      <c r="J22" s="80">
        <v>53</v>
      </c>
      <c r="K22" s="76">
        <v>3</v>
      </c>
      <c r="L22" s="76">
        <v>0</v>
      </c>
      <c r="M22" s="91">
        <v>3375</v>
      </c>
      <c r="N22" s="85">
        <v>3014</v>
      </c>
      <c r="O22" s="21">
        <f t="shared" si="2"/>
        <v>10172250</v>
      </c>
      <c r="P22" s="19">
        <f t="shared" si="3"/>
        <v>3375</v>
      </c>
      <c r="Q22" s="90">
        <v>703849</v>
      </c>
      <c r="R22" s="23">
        <f t="shared" si="4"/>
        <v>208.5</v>
      </c>
      <c r="S22" s="24">
        <f t="shared" si="5"/>
        <v>17</v>
      </c>
      <c r="T22" s="25">
        <f t="shared" si="6"/>
        <v>5</v>
      </c>
      <c r="U22" s="55" t="s">
        <v>32</v>
      </c>
    </row>
    <row r="23" spans="1:21">
      <c r="A23" s="12" t="s">
        <v>55</v>
      </c>
      <c r="B23" s="75">
        <f t="shared" si="1"/>
        <v>2070</v>
      </c>
      <c r="C23" s="76">
        <v>1222</v>
      </c>
      <c r="D23" s="76">
        <v>57</v>
      </c>
      <c r="E23" s="76">
        <v>3</v>
      </c>
      <c r="F23" s="76">
        <v>11</v>
      </c>
      <c r="G23" s="76">
        <v>71</v>
      </c>
      <c r="H23" s="76">
        <v>431</v>
      </c>
      <c r="I23" s="76">
        <v>253</v>
      </c>
      <c r="J23" s="80">
        <v>20</v>
      </c>
      <c r="K23" s="76">
        <v>2</v>
      </c>
      <c r="L23" s="76">
        <v>0</v>
      </c>
      <c r="M23" s="91">
        <v>1222</v>
      </c>
      <c r="N23" s="85">
        <v>2932</v>
      </c>
      <c r="O23" s="21">
        <f t="shared" si="2"/>
        <v>3582904</v>
      </c>
      <c r="P23" s="19">
        <f t="shared" si="3"/>
        <v>1222</v>
      </c>
      <c r="Q23" s="90">
        <v>247167</v>
      </c>
      <c r="R23" s="23">
        <f t="shared" si="4"/>
        <v>202.3</v>
      </c>
      <c r="S23" s="24">
        <f t="shared" si="5"/>
        <v>16</v>
      </c>
      <c r="T23" s="25">
        <f t="shared" si="6"/>
        <v>10</v>
      </c>
      <c r="U23" s="55" t="s">
        <v>33</v>
      </c>
    </row>
    <row r="24" spans="1:21">
      <c r="A24" s="12" t="s">
        <v>56</v>
      </c>
      <c r="B24" s="75">
        <f t="shared" si="1"/>
        <v>2198</v>
      </c>
      <c r="C24" s="76">
        <v>1374</v>
      </c>
      <c r="D24" s="76">
        <v>74</v>
      </c>
      <c r="E24" s="76">
        <v>3</v>
      </c>
      <c r="F24" s="76">
        <v>33</v>
      </c>
      <c r="G24" s="76">
        <v>76</v>
      </c>
      <c r="H24" s="76">
        <v>468</v>
      </c>
      <c r="I24" s="76">
        <v>155</v>
      </c>
      <c r="J24" s="80">
        <v>10</v>
      </c>
      <c r="K24" s="76">
        <v>5</v>
      </c>
      <c r="L24" s="76">
        <v>0</v>
      </c>
      <c r="M24" s="91">
        <v>1374</v>
      </c>
      <c r="N24" s="85">
        <v>2968</v>
      </c>
      <c r="O24" s="21">
        <f t="shared" si="2"/>
        <v>4078032</v>
      </c>
      <c r="P24" s="19">
        <f t="shared" si="3"/>
        <v>1374</v>
      </c>
      <c r="Q24" s="90">
        <v>286386</v>
      </c>
      <c r="R24" s="23">
        <f t="shared" si="4"/>
        <v>208.4</v>
      </c>
      <c r="S24" s="24">
        <f t="shared" si="5"/>
        <v>17</v>
      </c>
      <c r="T24" s="25">
        <f t="shared" si="6"/>
        <v>4</v>
      </c>
      <c r="U24" s="55" t="s">
        <v>4</v>
      </c>
    </row>
    <row r="25" spans="1:21">
      <c r="A25" s="13" t="s">
        <v>113</v>
      </c>
      <c r="B25" s="75">
        <f t="shared" si="1"/>
        <v>3570</v>
      </c>
      <c r="C25" s="77">
        <v>2014</v>
      </c>
      <c r="D25" s="77">
        <v>116</v>
      </c>
      <c r="E25" s="77">
        <v>4</v>
      </c>
      <c r="F25" s="77">
        <v>36</v>
      </c>
      <c r="G25" s="77">
        <v>149</v>
      </c>
      <c r="H25" s="77">
        <v>891</v>
      </c>
      <c r="I25" s="77">
        <v>267</v>
      </c>
      <c r="J25" s="81">
        <v>87</v>
      </c>
      <c r="K25" s="77">
        <v>6</v>
      </c>
      <c r="L25" s="77">
        <v>0</v>
      </c>
      <c r="M25" s="93">
        <v>2014</v>
      </c>
      <c r="N25" s="88">
        <v>2976</v>
      </c>
      <c r="O25" s="37">
        <f t="shared" si="2"/>
        <v>5993664</v>
      </c>
      <c r="P25" s="38">
        <f t="shared" si="3"/>
        <v>2014</v>
      </c>
      <c r="Q25" s="90">
        <v>430643</v>
      </c>
      <c r="R25" s="39">
        <f t="shared" si="4"/>
        <v>213.8</v>
      </c>
      <c r="S25" s="26">
        <f t="shared" si="5"/>
        <v>17</v>
      </c>
      <c r="T25" s="27">
        <f t="shared" si="6"/>
        <v>10</v>
      </c>
      <c r="U25" s="56" t="s">
        <v>34</v>
      </c>
    </row>
    <row r="26" spans="1:21">
      <c r="A26" s="12" t="s">
        <v>0</v>
      </c>
      <c r="B26" s="75">
        <f t="shared" si="1"/>
        <v>2099</v>
      </c>
      <c r="C26" s="78">
        <v>1302</v>
      </c>
      <c r="D26" s="78">
        <v>84</v>
      </c>
      <c r="E26" s="78">
        <v>3</v>
      </c>
      <c r="F26" s="78">
        <v>22</v>
      </c>
      <c r="G26" s="78">
        <v>83</v>
      </c>
      <c r="H26" s="78">
        <v>460</v>
      </c>
      <c r="I26" s="78">
        <v>132</v>
      </c>
      <c r="J26" s="80">
        <v>12</v>
      </c>
      <c r="K26" s="78">
        <v>1</v>
      </c>
      <c r="L26" s="78">
        <v>0</v>
      </c>
      <c r="M26" s="91">
        <v>1302</v>
      </c>
      <c r="N26" s="89">
        <v>3039</v>
      </c>
      <c r="O26" s="21">
        <f t="shared" si="2"/>
        <v>3956778</v>
      </c>
      <c r="P26" s="19">
        <f t="shared" si="3"/>
        <v>1302</v>
      </c>
      <c r="Q26" s="90">
        <v>279182</v>
      </c>
      <c r="R26" s="23">
        <f t="shared" si="4"/>
        <v>214.4</v>
      </c>
      <c r="S26" s="24">
        <f t="shared" si="5"/>
        <v>17</v>
      </c>
      <c r="T26" s="25">
        <f t="shared" si="6"/>
        <v>10</v>
      </c>
      <c r="U26" s="55" t="s">
        <v>35</v>
      </c>
    </row>
    <row r="27" spans="1:21">
      <c r="A27" s="12" t="s">
        <v>114</v>
      </c>
      <c r="B27" s="75">
        <f t="shared" si="1"/>
        <v>2875</v>
      </c>
      <c r="C27" s="76">
        <v>1690</v>
      </c>
      <c r="D27" s="76">
        <v>88</v>
      </c>
      <c r="E27" s="76">
        <v>2</v>
      </c>
      <c r="F27" s="76">
        <v>12</v>
      </c>
      <c r="G27" s="76">
        <v>96</v>
      </c>
      <c r="H27" s="76">
        <v>794</v>
      </c>
      <c r="I27" s="76">
        <v>164</v>
      </c>
      <c r="J27" s="80">
        <v>29</v>
      </c>
      <c r="K27" s="76">
        <v>0</v>
      </c>
      <c r="L27" s="76">
        <v>0</v>
      </c>
      <c r="M27" s="91">
        <v>1690</v>
      </c>
      <c r="N27" s="85">
        <v>2989</v>
      </c>
      <c r="O27" s="21">
        <f t="shared" si="2"/>
        <v>5051410</v>
      </c>
      <c r="P27" s="19">
        <f t="shared" si="3"/>
        <v>1690</v>
      </c>
      <c r="Q27" s="90">
        <v>344878</v>
      </c>
      <c r="R27" s="23">
        <f t="shared" si="4"/>
        <v>204.1</v>
      </c>
      <c r="S27" s="24">
        <f t="shared" si="5"/>
        <v>17</v>
      </c>
      <c r="T27" s="25">
        <f t="shared" si="6"/>
        <v>0</v>
      </c>
      <c r="U27" s="55" t="s">
        <v>36</v>
      </c>
    </row>
    <row r="28" spans="1:21">
      <c r="A28" s="12" t="s">
        <v>115</v>
      </c>
      <c r="B28" s="75">
        <f t="shared" si="1"/>
        <v>1812</v>
      </c>
      <c r="C28" s="76">
        <v>1231</v>
      </c>
      <c r="D28" s="76">
        <v>62</v>
      </c>
      <c r="E28" s="76">
        <v>2</v>
      </c>
      <c r="F28" s="76">
        <v>21</v>
      </c>
      <c r="G28" s="76">
        <v>69</v>
      </c>
      <c r="H28" s="76">
        <v>296</v>
      </c>
      <c r="I28" s="76">
        <v>91</v>
      </c>
      <c r="J28" s="80">
        <v>39</v>
      </c>
      <c r="K28" s="76">
        <v>1</v>
      </c>
      <c r="L28" s="76">
        <v>0</v>
      </c>
      <c r="M28" s="91">
        <v>1231</v>
      </c>
      <c r="N28" s="85">
        <v>3019</v>
      </c>
      <c r="O28" s="21">
        <f t="shared" si="2"/>
        <v>3716389</v>
      </c>
      <c r="P28" s="19">
        <f t="shared" si="3"/>
        <v>1231</v>
      </c>
      <c r="Q28" s="90">
        <v>250626</v>
      </c>
      <c r="R28" s="23">
        <f t="shared" si="4"/>
        <v>203.6</v>
      </c>
      <c r="S28" s="24">
        <f t="shared" si="5"/>
        <v>16</v>
      </c>
      <c r="T28" s="25">
        <f t="shared" si="6"/>
        <v>12</v>
      </c>
      <c r="U28" s="55" t="s">
        <v>37</v>
      </c>
    </row>
    <row r="29" spans="1:21">
      <c r="A29" s="12" t="s">
        <v>1</v>
      </c>
      <c r="B29" s="75">
        <f t="shared" si="1"/>
        <v>3822</v>
      </c>
      <c r="C29" s="76">
        <v>2329</v>
      </c>
      <c r="D29" s="76">
        <v>138</v>
      </c>
      <c r="E29" s="76">
        <v>2</v>
      </c>
      <c r="F29" s="76">
        <v>32</v>
      </c>
      <c r="G29" s="76">
        <v>129</v>
      </c>
      <c r="H29" s="76">
        <v>866</v>
      </c>
      <c r="I29" s="76">
        <v>312</v>
      </c>
      <c r="J29" s="80">
        <v>7</v>
      </c>
      <c r="K29" s="76">
        <v>7</v>
      </c>
      <c r="L29" s="76">
        <v>0</v>
      </c>
      <c r="M29" s="91">
        <v>2329</v>
      </c>
      <c r="N29" s="85">
        <v>2962</v>
      </c>
      <c r="O29" s="21">
        <f t="shared" si="2"/>
        <v>6898498</v>
      </c>
      <c r="P29" s="19">
        <f t="shared" si="3"/>
        <v>2329</v>
      </c>
      <c r="Q29" s="90">
        <v>464915</v>
      </c>
      <c r="R29" s="23">
        <f t="shared" si="4"/>
        <v>199.6</v>
      </c>
      <c r="S29" s="24">
        <f t="shared" si="5"/>
        <v>16</v>
      </c>
      <c r="T29" s="25">
        <f t="shared" si="6"/>
        <v>8</v>
      </c>
      <c r="U29" s="55" t="s">
        <v>38</v>
      </c>
    </row>
    <row r="30" spans="1:21">
      <c r="A30" s="12" t="s">
        <v>116</v>
      </c>
      <c r="B30" s="75">
        <f t="shared" si="1"/>
        <v>4380</v>
      </c>
      <c r="C30" s="77">
        <v>2656</v>
      </c>
      <c r="D30" s="77">
        <v>137</v>
      </c>
      <c r="E30" s="77">
        <v>1</v>
      </c>
      <c r="F30" s="77">
        <v>41</v>
      </c>
      <c r="G30" s="77">
        <v>138</v>
      </c>
      <c r="H30" s="77">
        <v>964</v>
      </c>
      <c r="I30" s="77">
        <v>414</v>
      </c>
      <c r="J30" s="81">
        <v>29</v>
      </c>
      <c r="K30" s="77">
        <v>0</v>
      </c>
      <c r="L30" s="82">
        <v>0</v>
      </c>
      <c r="M30" s="93">
        <v>2656</v>
      </c>
      <c r="N30" s="86">
        <v>3005</v>
      </c>
      <c r="O30" s="21">
        <f t="shared" si="2"/>
        <v>7981280</v>
      </c>
      <c r="P30" s="19">
        <f t="shared" si="3"/>
        <v>2656</v>
      </c>
      <c r="Q30" s="90">
        <v>538838</v>
      </c>
      <c r="R30" s="23">
        <f t="shared" si="4"/>
        <v>202.9</v>
      </c>
      <c r="S30" s="24">
        <f t="shared" si="5"/>
        <v>16</v>
      </c>
      <c r="T30" s="25">
        <f t="shared" si="6"/>
        <v>11</v>
      </c>
      <c r="U30" s="55" t="s">
        <v>39</v>
      </c>
    </row>
    <row r="31" spans="1:21">
      <c r="A31" s="14" t="s">
        <v>117</v>
      </c>
      <c r="B31" s="75">
        <f t="shared" si="1"/>
        <v>3577</v>
      </c>
      <c r="C31" s="78">
        <v>2599</v>
      </c>
      <c r="D31" s="78">
        <v>130</v>
      </c>
      <c r="E31" s="78">
        <v>2</v>
      </c>
      <c r="F31" s="78">
        <v>36</v>
      </c>
      <c r="G31" s="78">
        <v>137</v>
      </c>
      <c r="H31" s="78">
        <v>525</v>
      </c>
      <c r="I31" s="78">
        <v>134</v>
      </c>
      <c r="J31" s="80">
        <v>10</v>
      </c>
      <c r="K31" s="78">
        <v>4</v>
      </c>
      <c r="L31" s="78">
        <v>0</v>
      </c>
      <c r="M31" s="91">
        <v>2599</v>
      </c>
      <c r="N31" s="87">
        <v>2999</v>
      </c>
      <c r="O31" s="32">
        <f t="shared" si="2"/>
        <v>7794401</v>
      </c>
      <c r="P31" s="33">
        <f t="shared" si="3"/>
        <v>2599</v>
      </c>
      <c r="Q31" s="90">
        <v>519807</v>
      </c>
      <c r="R31" s="34">
        <f t="shared" si="4"/>
        <v>200</v>
      </c>
      <c r="S31" s="28">
        <f t="shared" si="5"/>
        <v>16</v>
      </c>
      <c r="T31" s="29">
        <f t="shared" si="6"/>
        <v>8</v>
      </c>
      <c r="U31" s="57" t="s">
        <v>40</v>
      </c>
    </row>
    <row r="32" spans="1:21">
      <c r="A32" s="12" t="s">
        <v>118</v>
      </c>
      <c r="B32" s="75">
        <f t="shared" si="1"/>
        <v>3170</v>
      </c>
      <c r="C32" s="76">
        <v>1828</v>
      </c>
      <c r="D32" s="76">
        <v>54</v>
      </c>
      <c r="E32" s="76">
        <v>5</v>
      </c>
      <c r="F32" s="76">
        <v>19</v>
      </c>
      <c r="G32" s="76">
        <v>98</v>
      </c>
      <c r="H32" s="76">
        <v>821</v>
      </c>
      <c r="I32" s="76">
        <v>325</v>
      </c>
      <c r="J32" s="80">
        <v>6</v>
      </c>
      <c r="K32" s="76">
        <v>14</v>
      </c>
      <c r="L32" s="76">
        <v>0</v>
      </c>
      <c r="M32" s="91">
        <v>1828</v>
      </c>
      <c r="N32" s="85">
        <v>2889</v>
      </c>
      <c r="O32" s="21">
        <f t="shared" si="2"/>
        <v>5281092</v>
      </c>
      <c r="P32" s="19">
        <f t="shared" si="3"/>
        <v>1828</v>
      </c>
      <c r="Q32" s="90">
        <v>353271</v>
      </c>
      <c r="R32" s="23">
        <f t="shared" si="4"/>
        <v>193.3</v>
      </c>
      <c r="S32" s="24">
        <f t="shared" si="5"/>
        <v>16</v>
      </c>
      <c r="T32" s="25">
        <f t="shared" si="6"/>
        <v>1</v>
      </c>
      <c r="U32" s="58" t="s">
        <v>45</v>
      </c>
    </row>
    <row r="33" spans="1:21" ht="13.8" thickBot="1">
      <c r="A33" s="15" t="s">
        <v>119</v>
      </c>
      <c r="B33" s="75">
        <f t="shared" si="1"/>
        <v>3626</v>
      </c>
      <c r="C33" s="79">
        <v>2269</v>
      </c>
      <c r="D33" s="79">
        <v>122</v>
      </c>
      <c r="E33" s="79">
        <v>3</v>
      </c>
      <c r="F33" s="79">
        <v>31</v>
      </c>
      <c r="G33" s="79">
        <v>113</v>
      </c>
      <c r="H33" s="79">
        <v>609</v>
      </c>
      <c r="I33" s="79">
        <v>466</v>
      </c>
      <c r="J33" s="83">
        <v>13</v>
      </c>
      <c r="K33" s="79">
        <v>0</v>
      </c>
      <c r="L33" s="84">
        <v>0</v>
      </c>
      <c r="M33" s="94">
        <v>2269</v>
      </c>
      <c r="N33" s="86">
        <v>2998</v>
      </c>
      <c r="O33" s="35">
        <f t="shared" si="2"/>
        <v>6802462</v>
      </c>
      <c r="P33" s="20">
        <f t="shared" si="3"/>
        <v>2269</v>
      </c>
      <c r="Q33" s="90">
        <v>525749</v>
      </c>
      <c r="R33" s="36">
        <f t="shared" si="4"/>
        <v>231.7</v>
      </c>
      <c r="S33" s="30">
        <f t="shared" si="5"/>
        <v>19</v>
      </c>
      <c r="T33" s="31">
        <f t="shared" si="6"/>
        <v>4</v>
      </c>
      <c r="U33" s="59" t="s">
        <v>10</v>
      </c>
    </row>
    <row r="34" spans="1:21" ht="13.5" customHeight="1">
      <c r="A34" s="51" t="s">
        <v>29</v>
      </c>
      <c r="N34" s="73"/>
      <c r="P34" s="22"/>
      <c r="Q34" s="74"/>
      <c r="R34" s="22"/>
      <c r="S34" s="60"/>
      <c r="T34" s="60"/>
    </row>
    <row r="35" spans="1:21">
      <c r="J35" s="50" t="s">
        <v>127</v>
      </c>
      <c r="K35" s="50" t="s">
        <v>128</v>
      </c>
    </row>
    <row r="36" spans="1:21">
      <c r="J36" s="50">
        <v>260</v>
      </c>
      <c r="K36" s="50">
        <v>270</v>
      </c>
      <c r="S36" s="60"/>
    </row>
    <row r="37" spans="1:21">
      <c r="J37" s="63" t="s">
        <v>121</v>
      </c>
      <c r="K37" s="63" t="s">
        <v>121</v>
      </c>
      <c r="L37" s="50" t="s">
        <v>123</v>
      </c>
    </row>
    <row r="38" spans="1:21">
      <c r="J38" s="75">
        <v>50</v>
      </c>
      <c r="K38" s="75">
        <v>46</v>
      </c>
      <c r="L38" s="50">
        <f>J38+K38</f>
        <v>96</v>
      </c>
    </row>
    <row r="39" spans="1:21">
      <c r="J39" s="75">
        <v>5</v>
      </c>
      <c r="K39" s="75">
        <v>83</v>
      </c>
      <c r="L39" s="50">
        <f t="shared" ref="L39:L60" si="7">J39+K39</f>
        <v>88</v>
      </c>
      <c r="Q39" s="95" t="s">
        <v>129</v>
      </c>
    </row>
    <row r="40" spans="1:21">
      <c r="J40" s="75">
        <v>0</v>
      </c>
      <c r="K40" s="75">
        <v>66</v>
      </c>
      <c r="L40" s="50">
        <f t="shared" si="7"/>
        <v>66</v>
      </c>
    </row>
    <row r="41" spans="1:21">
      <c r="J41" s="75">
        <v>0</v>
      </c>
      <c r="K41" s="75">
        <v>73</v>
      </c>
      <c r="L41" s="50">
        <f t="shared" si="7"/>
        <v>73</v>
      </c>
    </row>
    <row r="42" spans="1:21">
      <c r="J42" s="75">
        <v>0</v>
      </c>
      <c r="K42" s="75">
        <v>86</v>
      </c>
      <c r="L42" s="50">
        <f t="shared" si="7"/>
        <v>86</v>
      </c>
    </row>
    <row r="43" spans="1:21">
      <c r="J43" s="75">
        <v>0</v>
      </c>
      <c r="K43" s="75">
        <v>59</v>
      </c>
      <c r="L43" s="50">
        <f t="shared" si="7"/>
        <v>59</v>
      </c>
    </row>
    <row r="44" spans="1:21">
      <c r="J44" s="75">
        <v>0</v>
      </c>
      <c r="K44" s="75">
        <v>23</v>
      </c>
      <c r="L44" s="50">
        <f t="shared" si="7"/>
        <v>23</v>
      </c>
    </row>
    <row r="45" spans="1:21">
      <c r="J45" s="75">
        <v>6</v>
      </c>
      <c r="K45" s="75">
        <v>67</v>
      </c>
      <c r="L45" s="50">
        <f t="shared" si="7"/>
        <v>73</v>
      </c>
    </row>
    <row r="46" spans="1:21">
      <c r="J46" s="75">
        <v>5</v>
      </c>
      <c r="K46" s="75">
        <v>65</v>
      </c>
      <c r="L46" s="50">
        <f t="shared" si="7"/>
        <v>70</v>
      </c>
    </row>
    <row r="47" spans="1:21">
      <c r="J47" s="75">
        <v>0</v>
      </c>
      <c r="K47" s="75">
        <v>18</v>
      </c>
      <c r="L47" s="50">
        <f t="shared" si="7"/>
        <v>18</v>
      </c>
    </row>
    <row r="48" spans="1:21">
      <c r="J48" s="75">
        <v>4</v>
      </c>
      <c r="K48" s="75">
        <v>4</v>
      </c>
      <c r="L48" s="50">
        <f t="shared" si="7"/>
        <v>8</v>
      </c>
    </row>
    <row r="49" spans="10:12">
      <c r="J49" s="75">
        <v>9</v>
      </c>
      <c r="K49" s="75">
        <v>44</v>
      </c>
      <c r="L49" s="50">
        <f t="shared" si="7"/>
        <v>53</v>
      </c>
    </row>
    <row r="50" spans="10:12">
      <c r="J50" s="75">
        <v>0</v>
      </c>
      <c r="K50" s="75">
        <v>20</v>
      </c>
      <c r="L50" s="50">
        <f t="shared" si="7"/>
        <v>20</v>
      </c>
    </row>
    <row r="51" spans="10:12">
      <c r="J51" s="75">
        <v>0</v>
      </c>
      <c r="K51" s="75">
        <v>10</v>
      </c>
      <c r="L51" s="50">
        <f t="shared" si="7"/>
        <v>10</v>
      </c>
    </row>
    <row r="52" spans="10:12">
      <c r="J52" s="75">
        <v>0</v>
      </c>
      <c r="K52" s="75">
        <v>87</v>
      </c>
      <c r="L52" s="50">
        <f t="shared" si="7"/>
        <v>87</v>
      </c>
    </row>
    <row r="53" spans="10:12">
      <c r="J53" s="75">
        <v>2</v>
      </c>
      <c r="K53" s="75">
        <v>10</v>
      </c>
      <c r="L53" s="50">
        <f t="shared" si="7"/>
        <v>12</v>
      </c>
    </row>
    <row r="54" spans="10:12">
      <c r="J54" s="75">
        <v>4</v>
      </c>
      <c r="K54" s="75">
        <v>25</v>
      </c>
      <c r="L54" s="50">
        <f t="shared" si="7"/>
        <v>29</v>
      </c>
    </row>
    <row r="55" spans="10:12">
      <c r="J55" s="75">
        <v>0</v>
      </c>
      <c r="K55" s="75">
        <v>39</v>
      </c>
      <c r="L55" s="50">
        <f t="shared" si="7"/>
        <v>39</v>
      </c>
    </row>
    <row r="56" spans="10:12">
      <c r="J56" s="75">
        <v>0</v>
      </c>
      <c r="K56" s="75">
        <v>7</v>
      </c>
      <c r="L56" s="50">
        <f t="shared" si="7"/>
        <v>7</v>
      </c>
    </row>
    <row r="57" spans="10:12">
      <c r="J57" s="75">
        <v>0</v>
      </c>
      <c r="K57" s="75">
        <v>29</v>
      </c>
      <c r="L57" s="50">
        <f t="shared" si="7"/>
        <v>29</v>
      </c>
    </row>
    <row r="58" spans="10:12">
      <c r="J58" s="75">
        <v>0</v>
      </c>
      <c r="K58" s="75">
        <v>10</v>
      </c>
      <c r="L58" s="50">
        <f t="shared" si="7"/>
        <v>10</v>
      </c>
    </row>
    <row r="59" spans="10:12">
      <c r="J59" s="75">
        <v>0</v>
      </c>
      <c r="K59" s="75">
        <v>6</v>
      </c>
      <c r="L59" s="50">
        <f t="shared" si="7"/>
        <v>6</v>
      </c>
    </row>
    <row r="60" spans="10:12">
      <c r="J60" s="75">
        <v>0</v>
      </c>
      <c r="K60" s="75">
        <v>13</v>
      </c>
      <c r="L60" s="50">
        <f t="shared" si="7"/>
        <v>13</v>
      </c>
    </row>
  </sheetData>
  <mergeCells count="2">
    <mergeCell ref="N1:T1"/>
    <mergeCell ref="S7:T7"/>
  </mergeCells>
  <phoneticPr fontId="7"/>
  <pageMargins left="0.19685039370078741" right="0.19685039370078741" top="0.74803149606299213" bottom="0.74803149606299213" header="0.31496062992125984" footer="0.31496062992125984"/>
  <pageSetup paperSize="8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職種別職員数 </vt:lpstr>
      <vt:lpstr>算出シート 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相澤　有希</cp:lastModifiedBy>
  <cp:lastPrinted>2025-07-16T06:00:26Z</cp:lastPrinted>
  <dcterms:created xsi:type="dcterms:W3CDTF">2003-03-02T23:24:00Z</dcterms:created>
  <dcterms:modified xsi:type="dcterms:W3CDTF">2025-07-16T06:00:31Z</dcterms:modified>
</cp:coreProperties>
</file>