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MoroguchiTomoki\Desktop\05_業務整理（広報渉外）\02_まちづくり申請\2025年度（報告書）\活動状況報告\"/>
    </mc:Choice>
  </mc:AlternateContent>
  <xr:revisionPtr revIDLastSave="0" documentId="13_ncr:1_{E6EE0398-8F11-4CB4-AB68-73B4898F2A21}" xr6:coauthVersionLast="47" xr6:coauthVersionMax="47" xr10:uidLastSave="{00000000-0000-0000-0000-000000000000}"/>
  <bookViews>
    <workbookView xWindow="28680" yWindow="-120" windowWidth="29040" windowHeight="15720" xr2:uid="{00000000-000D-0000-FFFF-FFFF00000000}"/>
  </bookViews>
  <sheets>
    <sheet name="sheet1" sheetId="2" r:id="rId1"/>
  </sheets>
  <definedNames>
    <definedName name="_xlnm.Print_Area" localSheetId="0">sheet1!$A$1:$O$45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0" i="2" l="1"/>
  <c r="I45" i="2"/>
  <c r="M45" i="2"/>
  <c r="K45" i="2"/>
  <c r="L11" i="2"/>
  <c r="P43" i="2"/>
  <c r="L43" i="2"/>
  <c r="M43" i="2" s="1"/>
  <c r="P44" i="2"/>
  <c r="L44" i="2" s="1"/>
  <c r="M44" i="2" s="1"/>
  <c r="P42" i="2"/>
  <c r="L42" i="2"/>
  <c r="M42" i="2" s="1"/>
  <c r="P41" i="2"/>
  <c r="L41" i="2" s="1"/>
  <c r="M41" i="2" s="1"/>
  <c r="P40" i="2"/>
  <c r="L40" i="2" s="1"/>
  <c r="M40" i="2" s="1"/>
  <c r="P39" i="2"/>
  <c r="L39" i="2" s="1"/>
  <c r="M39" i="2" s="1"/>
  <c r="P38" i="2"/>
  <c r="L38" i="2" s="1"/>
  <c r="M38" i="2" s="1"/>
  <c r="P37" i="2"/>
  <c r="L37" i="2" s="1"/>
  <c r="M37" i="2" s="1"/>
  <c r="P36" i="2"/>
  <c r="L36" i="2" s="1"/>
  <c r="M36" i="2" s="1"/>
  <c r="P35" i="2"/>
  <c r="L35" i="2" s="1"/>
  <c r="M35" i="2" s="1"/>
  <c r="P34" i="2"/>
  <c r="L34" i="2"/>
  <c r="M34" i="2"/>
  <c r="P33" i="2"/>
  <c r="L33" i="2" s="1"/>
  <c r="M33" i="2" s="1"/>
  <c r="P32" i="2"/>
  <c r="L32" i="2" s="1"/>
  <c r="M32" i="2" s="1"/>
  <c r="P31" i="2"/>
  <c r="L31" i="2" s="1"/>
  <c r="M31" i="2" s="1"/>
  <c r="P30" i="2"/>
  <c r="L30" i="2"/>
  <c r="M30" i="2" s="1"/>
  <c r="P29" i="2"/>
  <c r="L29" i="2" s="1"/>
  <c r="M29" i="2" s="1"/>
  <c r="P28" i="2"/>
  <c r="L28" i="2" s="1"/>
  <c r="M28" i="2" s="1"/>
  <c r="P27" i="2"/>
  <c r="L27" i="2" s="1"/>
  <c r="M27" i="2" s="1"/>
  <c r="P26" i="2"/>
  <c r="L26" i="2" s="1"/>
  <c r="M26" i="2" s="1"/>
  <c r="P25" i="2"/>
  <c r="L25" i="2" s="1"/>
  <c r="M25" i="2" s="1"/>
  <c r="P24" i="2"/>
  <c r="L24" i="2" s="1"/>
  <c r="M24" i="2" s="1"/>
  <c r="P23" i="2"/>
  <c r="L23" i="2"/>
  <c r="M23" i="2" s="1"/>
  <c r="P22" i="2"/>
  <c r="L22" i="2" s="1"/>
  <c r="M22" i="2" s="1"/>
  <c r="P21" i="2"/>
  <c r="L21" i="2" s="1"/>
  <c r="M21" i="2" s="1"/>
  <c r="P20" i="2"/>
  <c r="P19" i="2"/>
  <c r="L19" i="2" s="1"/>
  <c r="M19" i="2" s="1"/>
  <c r="P18" i="2"/>
  <c r="L18" i="2" s="1"/>
  <c r="M18" i="2" s="1"/>
  <c r="P17" i="2"/>
  <c r="L17" i="2"/>
  <c r="M17" i="2" s="1"/>
  <c r="P16" i="2"/>
  <c r="L16" i="2" s="1"/>
  <c r="M16" i="2" s="1"/>
  <c r="P15" i="2"/>
  <c r="L15" i="2" s="1"/>
  <c r="M15" i="2" s="1"/>
  <c r="P14" i="2"/>
  <c r="L14" i="2" s="1"/>
  <c r="M14" i="2" s="1"/>
  <c r="P13" i="2"/>
  <c r="L13" i="2" s="1"/>
  <c r="M13" i="2" s="1"/>
  <c r="P12" i="2"/>
  <c r="L12" i="2" s="1"/>
  <c r="M12" i="2" s="1"/>
  <c r="P11" i="2"/>
  <c r="M11" i="2" s="1"/>
  <c r="P10" i="2"/>
  <c r="L10" i="2" s="1"/>
  <c r="M10" i="2" s="1"/>
  <c r="P9" i="2"/>
  <c r="L9" i="2"/>
  <c r="M9" i="2" s="1"/>
  <c r="J45" i="2"/>
  <c r="H45" i="2"/>
  <c r="G45" i="2"/>
  <c r="L20" i="2" l="1"/>
  <c r="M20" i="2" s="1"/>
</calcChain>
</file>

<file path=xl/sharedStrings.xml><?xml version="1.0" encoding="utf-8"?>
<sst xmlns="http://schemas.openxmlformats.org/spreadsheetml/2006/main" count="105" uniqueCount="65">
  <si>
    <t>年度合計</t>
    <rPh sb="0" eb="2">
      <t>ネンド</t>
    </rPh>
    <rPh sb="2" eb="4">
      <t>ゴウケイ</t>
    </rPh>
    <phoneticPr fontId="1"/>
  </si>
  <si>
    <t>オープンカフェ</t>
    <phoneticPr fontId="1"/>
  </si>
  <si>
    <t>物品販売</t>
    <rPh sb="0" eb="2">
      <t>ブッピン</t>
    </rPh>
    <rPh sb="2" eb="4">
      <t>ハンバイ</t>
    </rPh>
    <phoneticPr fontId="1"/>
  </si>
  <si>
    <t>イベント（有料）</t>
    <rPh sb="5" eb="7">
      <t>ユウリョウ</t>
    </rPh>
    <phoneticPr fontId="1"/>
  </si>
  <si>
    <t>イベント（無料）</t>
    <rPh sb="5" eb="7">
      <t>ムリョウ</t>
    </rPh>
    <phoneticPr fontId="1"/>
  </si>
  <si>
    <t>備考</t>
    <rPh sb="0" eb="2">
      <t>ビコウ</t>
    </rPh>
    <phoneticPr fontId="1"/>
  </si>
  <si>
    <t>割合</t>
    <rPh sb="0" eb="2">
      <t>ワリアイ</t>
    </rPh>
    <phoneticPr fontId="1"/>
  </si>
  <si>
    <t>活用面積</t>
    <rPh sb="0" eb="2">
      <t>カツヨウ</t>
    </rPh>
    <rPh sb="2" eb="4">
      <t>メンセキ</t>
    </rPh>
    <phoneticPr fontId="1"/>
  </si>
  <si>
    <t>活用日数内訳</t>
    <rPh sb="0" eb="2">
      <t>カツヨウ</t>
    </rPh>
    <rPh sb="2" eb="4">
      <t>ニッスウ</t>
    </rPh>
    <rPh sb="4" eb="6">
      <t>ウチワケ</t>
    </rPh>
    <phoneticPr fontId="1"/>
  </si>
  <si>
    <t>イベント内容</t>
    <rPh sb="4" eb="6">
      <t>ナイヨウ</t>
    </rPh>
    <phoneticPr fontId="1"/>
  </si>
  <si>
    <t>期間</t>
    <rPh sb="0" eb="2">
      <t>キカン</t>
    </rPh>
    <phoneticPr fontId="1"/>
  </si>
  <si>
    <t>No.</t>
    <phoneticPr fontId="1"/>
  </si>
  <si>
    <t>公開空地面積</t>
    <rPh sb="0" eb="2">
      <t>コウカイ</t>
    </rPh>
    <rPh sb="2" eb="4">
      <t>アキチ</t>
    </rPh>
    <rPh sb="4" eb="6">
      <t>メンセキ</t>
    </rPh>
    <phoneticPr fontId="1"/>
  </si>
  <si>
    <t>個別活用面積
（活用毎）</t>
    <rPh sb="0" eb="2">
      <t>コベツ</t>
    </rPh>
    <rPh sb="2" eb="4">
      <t>カツヨウ</t>
    </rPh>
    <rPh sb="4" eb="6">
      <t>メンセキ</t>
    </rPh>
    <rPh sb="8" eb="10">
      <t>カツヨウ</t>
    </rPh>
    <rPh sb="10" eb="11">
      <t>ゴト</t>
    </rPh>
    <phoneticPr fontId="1"/>
  </si>
  <si>
    <t>それぞれの活動が重複した日がある場合は以下に記入してください。</t>
    <rPh sb="5" eb="7">
      <t>カツドウ</t>
    </rPh>
    <rPh sb="8" eb="10">
      <t>チョウフク</t>
    </rPh>
    <rPh sb="12" eb="13">
      <t>ヒ</t>
    </rPh>
    <rPh sb="16" eb="18">
      <t>バアイ</t>
    </rPh>
    <rPh sb="19" eb="21">
      <t>イカ</t>
    </rPh>
    <rPh sb="22" eb="24">
      <t>キニュウ</t>
    </rPh>
    <phoneticPr fontId="1"/>
  </si>
  <si>
    <t>活用面積が最大の日</t>
    <rPh sb="0" eb="2">
      <t>カツヨウ</t>
    </rPh>
    <rPh sb="2" eb="4">
      <t>メンセキ</t>
    </rPh>
    <rPh sb="5" eb="7">
      <t>サイダイ</t>
    </rPh>
    <rPh sb="8" eb="9">
      <t>ヒ</t>
    </rPh>
    <phoneticPr fontId="1"/>
  </si>
  <si>
    <t>まちづくり団体名： 株式会社ジャパンナショナルスタジアム・エンターテイメント</t>
    <rPh sb="5" eb="7">
      <t>ダンタイ</t>
    </rPh>
    <rPh sb="7" eb="8">
      <t>メイ</t>
    </rPh>
    <phoneticPr fontId="1"/>
  </si>
  <si>
    <t>50937.79㎡</t>
    <phoneticPr fontId="1"/>
  </si>
  <si>
    <t>テント</t>
    <phoneticPr fontId="1"/>
  </si>
  <si>
    <t>4月19日
～20日</t>
    <phoneticPr fontId="1"/>
  </si>
  <si>
    <t>2025明治安田J1リーグ第１６節
（鹿島アントラーズvs川崎フロンターレ）</t>
    <phoneticPr fontId="1"/>
  </si>
  <si>
    <t>セイコーゴールデングランプリ陸上2025東京</t>
    <phoneticPr fontId="1"/>
  </si>
  <si>
    <t>2025明治安田J1リーグ第１８節
（FC東京vsサンフレッチェ広島）</t>
    <phoneticPr fontId="1"/>
  </si>
  <si>
    <t>展示等</t>
    <rPh sb="0" eb="2">
      <t>テンジ</t>
    </rPh>
    <rPh sb="2" eb="3">
      <t>トウ</t>
    </rPh>
    <phoneticPr fontId="1"/>
  </si>
  <si>
    <t>第109回日本陸上競技選手権大会</t>
    <phoneticPr fontId="1"/>
  </si>
  <si>
    <t>7月4日
～6日</t>
    <phoneticPr fontId="1"/>
  </si>
  <si>
    <t>東京レガシーハーフ2025</t>
    <phoneticPr fontId="1"/>
  </si>
  <si>
    <t>2025 明治安田J1リーグ第36節
（FC町田ゼルビアvsFC東京）</t>
    <phoneticPr fontId="1"/>
  </si>
  <si>
    <t>キリンチャレンジカップ2025
（日本代表vsボリビア代表）</t>
    <phoneticPr fontId="1"/>
  </si>
  <si>
    <t>天皇杯JFA第105回全日本サッカー選手権大会決勝
（FC町田ゼルビアvsヴィッセル神戸）</t>
    <phoneticPr fontId="1"/>
  </si>
  <si>
    <t>2025年度関東大学ラグビー対抗戦Aグループ
（早稲田大学vs明治大学）</t>
    <phoneticPr fontId="1"/>
  </si>
  <si>
    <t>「2025 MUSIC BANK GLOBAL FESTIVAL IN JAPAN」 コンサート</t>
    <phoneticPr fontId="1"/>
  </si>
  <si>
    <t>12月13日
～14日</t>
    <phoneticPr fontId="1"/>
  </si>
  <si>
    <t>「クリスマスワンダーランド2025 in　国立競技場」イベント</t>
    <phoneticPr fontId="1"/>
  </si>
  <si>
    <t>12月19日
～25日</t>
    <phoneticPr fontId="1"/>
  </si>
  <si>
    <t>第104回全国高等学校サッカー選手権大会開会式・開幕戦</t>
    <phoneticPr fontId="1"/>
  </si>
  <si>
    <t>皇后杯 JFA 第47回全日本女子サッカー選手権大会</t>
    <phoneticPr fontId="1"/>
  </si>
  <si>
    <t>第104回全国高等学校サッカー選手権大会決勝</t>
    <phoneticPr fontId="1"/>
  </si>
  <si>
    <t>新宿シティハーフマラソン・区民健康マラソン</t>
    <phoneticPr fontId="1"/>
  </si>
  <si>
    <t>第35回ラクロス全日本選手権大会（大学日本一 vs 社会人クラブ日本一）</t>
    <phoneticPr fontId="1"/>
  </si>
  <si>
    <t>明治安田J1百年構想リーグラウンド第5節（FC東京都ｖｓ横浜F・マリノス）</t>
    <phoneticPr fontId="1"/>
  </si>
  <si>
    <t>明治安田J1百年構想リーグラウンド第5節（東京ヴェルディｖｓ浦和レッズ）</t>
    <phoneticPr fontId="1"/>
  </si>
  <si>
    <t>JFL第1節 クリアソン新宿 vs ラインメール青森　新宿の日　〜SHINJUKU DAY’26 ～</t>
    <phoneticPr fontId="1"/>
  </si>
  <si>
    <t>明治安田J1百年構想リーグラウンド第8節（川崎フロンターレｖｓ横浜F・マリノス）</t>
    <phoneticPr fontId="1"/>
  </si>
  <si>
    <t>明治安田J1百年構想リーグラウンド第7節（FC町田ゼルビアｖｓ鹿島アントラーズ）</t>
    <phoneticPr fontId="1"/>
  </si>
  <si>
    <t>snow man「snow world」本番日</t>
    <rPh sb="20" eb="22">
      <t>ホンバン</t>
    </rPh>
    <rPh sb="22" eb="23">
      <t>ヒ</t>
    </rPh>
    <phoneticPr fontId="1"/>
  </si>
  <si>
    <t>提出不要情報</t>
    <rPh sb="0" eb="2">
      <t>テイシュツ</t>
    </rPh>
    <rPh sb="2" eb="4">
      <t>フヨウ</t>
    </rPh>
    <rPh sb="4" eb="6">
      <t>ジョウホウ</t>
    </rPh>
    <phoneticPr fontId="1"/>
  </si>
  <si>
    <t>個別集計</t>
    <rPh sb="0" eb="2">
      <t>コベツ</t>
    </rPh>
    <rPh sb="2" eb="4">
      <t>シュウケイ</t>
    </rPh>
    <phoneticPr fontId="1"/>
  </si>
  <si>
    <t>個別集計</t>
    <rPh sb="0" eb="4">
      <t>コベツシュウケイ</t>
    </rPh>
    <phoneticPr fontId="1"/>
  </si>
  <si>
    <t>―</t>
    <phoneticPr fontId="1"/>
  </si>
  <si>
    <t>・2024－2025　SOMPO　WEリーグ第２０節　（ジェフユナイテッド市原　千葉レディースvs大宮アルディージャVENTUS）
・2025　明治安田J1リーグ第１４節（ジェフユナイテッド市原・千葉　vs　RB大宮アルディージャ）</t>
    <phoneticPr fontId="1"/>
  </si>
  <si>
    <t>NTTジャパンラグビー リーグワン2024-25　プレーオフトーナメント 決勝</t>
    <phoneticPr fontId="1"/>
  </si>
  <si>
    <t>2025明治安田J1リーグ第１０節
（FC東京vs柏レイソル）</t>
    <phoneticPr fontId="1"/>
  </si>
  <si>
    <t>2025明治安田J1リーグ第１０節　（FC町田ゼルビアvs浦和レッズ）</t>
    <phoneticPr fontId="1"/>
  </si>
  <si>
    <t>2025明治安田J1リーグ第１２節
（FC東京vsガンバ大阪）</t>
    <phoneticPr fontId="1"/>
  </si>
  <si>
    <t>2025明治安田J1リーグ第１４節
（清水エスパルスvs名古屋グランパス）</t>
    <phoneticPr fontId="1"/>
  </si>
  <si>
    <t>SHINJUKU DAY’25
（JFL第12節クリアソン新宿vs いわてグルージャ盛岡）</t>
    <phoneticPr fontId="1"/>
  </si>
  <si>
    <t>リポビタンDチャレンジカップ2025
（日本代表vsオーストラリア代表）</t>
    <phoneticPr fontId="1"/>
  </si>
  <si>
    <t>2025JリーグYBCルヴァンカップ決勝　
（柏レイソルvsサンフレッチェ広島）</t>
    <phoneticPr fontId="1"/>
  </si>
  <si>
    <t>天皇杯JFA第105回全日本サッカー選手権大会準決勝
（FC町田ゼルビアvsFC東京）</t>
    <phoneticPr fontId="1"/>
  </si>
  <si>
    <t>第62回全国大学ラグビーフットボール選手権大会　準決勝</t>
    <phoneticPr fontId="1"/>
  </si>
  <si>
    <t>第104回全国高等学校サッカー選手権大会　準決勝</t>
    <phoneticPr fontId="1"/>
  </si>
  <si>
    <t>第62回全国大学ラグビーフットボール選手権大会
決勝（明治大学 対 早稲田大学）</t>
    <phoneticPr fontId="1"/>
  </si>
  <si>
    <t>FAカップ× 天皇杯 特別トークセッション </t>
    <phoneticPr fontId="1"/>
  </si>
  <si>
    <t>重複したものを除く利用テントエリア（個別集計）</t>
    <rPh sb="0" eb="2">
      <t>ジュウフク</t>
    </rPh>
    <rPh sb="7" eb="8">
      <t>ノゾ</t>
    </rPh>
    <rPh sb="9" eb="11">
      <t>リヨウ</t>
    </rPh>
    <rPh sb="18" eb="20">
      <t>コベツ</t>
    </rPh>
    <rPh sb="20" eb="22">
      <t>シュウケイ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</si>
</sst>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0.0%"/>
    <numFmt numFmtId="178" formatCode="0.00&quot;㎡&quot;"/>
  </numFmts>
  <fonts count="9" x14ac:knownFonts="1">
    <font>
      <sz val="11"/>
      <color theme="1"/>
      <name val="ＭＳ Ｐゴシック"/>
      <family val="3"/>
      <charset val="128"/>
    </font>
    <font>
      <sz val="6"/>
      <name val="ＭＳ Ｐゴシック"/>
      <family val="3"/>
      <charset val="128"/>
    </font>
    <font>
      <sz val="14"/>
      <color indexed="8"/>
      <name val="ＭＳ Ｐゴシック"/>
      <family val="3"/>
      <charset val="128"/>
    </font>
    <font>
      <sz val="11"/>
      <name val="ＭＳ Ｐゴシック"/>
      <family val="3"/>
      <charset val="128"/>
    </font>
    <font>
      <b/>
      <sz val="16"/>
      <name val="ＭＳ Ｐゴシック"/>
      <family val="3"/>
      <charset val="128"/>
    </font>
    <font>
      <sz val="11"/>
      <color rgb="FFFF0000"/>
      <name val="ＭＳ Ｐゴシック"/>
      <family val="3"/>
      <charset val="128"/>
    </font>
    <font>
      <sz val="10.5"/>
      <color theme="1"/>
      <name val="ＭＳ Ｐゴシック"/>
      <family val="3"/>
      <charset val="128"/>
    </font>
    <font>
      <sz val="11"/>
      <name val="BIZ UDゴシック"/>
      <family val="3"/>
      <charset val="128"/>
    </font>
    <font>
      <sz val="9"/>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17">
    <border>
      <left/>
      <right/>
      <top/>
      <bottom/>
      <diagonal/>
    </border>
    <border>
      <left/>
      <right style="medium">
        <color indexed="64"/>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s>
  <cellStyleXfs count="1">
    <xf numFmtId="0" fontId="0" fillId="0" borderId="0">
      <alignment vertical="center"/>
    </xf>
  </cellStyleXfs>
  <cellXfs count="44">
    <xf numFmtId="0" fontId="0" fillId="0" borderId="0" xfId="0">
      <alignment vertical="center"/>
    </xf>
    <xf numFmtId="176" fontId="0" fillId="0" borderId="0" xfId="0" applyNumberForma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2" fillId="0" borderId="0" xfId="0" applyFont="1" applyAlignment="1">
      <alignment horizontal="center" vertical="center"/>
    </xf>
    <xf numFmtId="0" fontId="0" fillId="0" borderId="0" xfId="0" applyAlignment="1">
      <alignment horizontal="left" vertical="center"/>
    </xf>
    <xf numFmtId="0" fontId="0" fillId="0" borderId="6" xfId="0" applyBorder="1" applyAlignment="1">
      <alignment horizontal="center" vertical="center" wrapText="1" shrinkToFit="1"/>
    </xf>
    <xf numFmtId="56" fontId="0" fillId="0" borderId="0" xfId="0" applyNumberFormat="1">
      <alignment vertical="center"/>
    </xf>
    <xf numFmtId="0" fontId="0" fillId="0" borderId="15" xfId="0" applyBorder="1">
      <alignment vertical="center"/>
    </xf>
    <xf numFmtId="0" fontId="3" fillId="0" borderId="5" xfId="0" applyFont="1" applyBorder="1">
      <alignment vertical="center"/>
    </xf>
    <xf numFmtId="0" fontId="4" fillId="0" borderId="14" xfId="0" applyFont="1" applyBorder="1">
      <alignment vertical="center"/>
    </xf>
    <xf numFmtId="0" fontId="3" fillId="0" borderId="0" xfId="0" applyFont="1">
      <alignment vertical="center"/>
    </xf>
    <xf numFmtId="0" fontId="3" fillId="0" borderId="14" xfId="0" applyFont="1" applyBorder="1">
      <alignment vertical="center"/>
    </xf>
    <xf numFmtId="176" fontId="3" fillId="0" borderId="14" xfId="0" applyNumberFormat="1" applyFont="1" applyBorder="1">
      <alignment vertical="center"/>
    </xf>
    <xf numFmtId="0" fontId="0" fillId="0" borderId="5" xfId="0" applyBorder="1" applyAlignment="1">
      <alignment horizontal="center" vertical="center"/>
    </xf>
    <xf numFmtId="0" fontId="0" fillId="0" borderId="5" xfId="0" applyBorder="1">
      <alignment vertical="center"/>
    </xf>
    <xf numFmtId="0" fontId="5" fillId="2" borderId="5" xfId="0" applyFont="1" applyFill="1" applyBorder="1" applyAlignment="1">
      <alignment horizontal="center" vertical="center"/>
    </xf>
    <xf numFmtId="0" fontId="6" fillId="0" borderId="5" xfId="0" applyFont="1" applyBorder="1">
      <alignment vertical="center"/>
    </xf>
    <xf numFmtId="0" fontId="8" fillId="0" borderId="0" xfId="0" applyFont="1" applyAlignment="1">
      <alignment vertical="center" wrapText="1"/>
    </xf>
    <xf numFmtId="176" fontId="7" fillId="0" borderId="5" xfId="0" applyNumberFormat="1" applyFont="1" applyBorder="1">
      <alignment vertical="center"/>
    </xf>
    <xf numFmtId="0" fontId="7" fillId="0" borderId="5" xfId="0" applyFont="1" applyBorder="1">
      <alignment vertical="center"/>
    </xf>
    <xf numFmtId="4" fontId="7" fillId="0" borderId="5" xfId="0" applyNumberFormat="1" applyFont="1" applyBorder="1">
      <alignment vertical="center"/>
    </xf>
    <xf numFmtId="177" fontId="7" fillId="0" borderId="5" xfId="0" applyNumberFormat="1" applyFont="1" applyBorder="1">
      <alignment vertical="center"/>
    </xf>
    <xf numFmtId="0" fontId="7" fillId="0" borderId="0" xfId="0" applyFont="1">
      <alignment vertical="center"/>
    </xf>
    <xf numFmtId="176" fontId="7" fillId="0" borderId="5" xfId="0" applyNumberFormat="1" applyFont="1" applyBorder="1" applyAlignment="1">
      <alignment horizontal="right" vertical="center" wrapText="1"/>
    </xf>
    <xf numFmtId="4" fontId="0" fillId="0" borderId="16" xfId="0" applyNumberFormat="1" applyBorder="1">
      <alignment vertical="center"/>
    </xf>
    <xf numFmtId="177" fontId="7" fillId="0" borderId="15" xfId="0" applyNumberFormat="1" applyFont="1" applyBorder="1">
      <alignment vertical="center"/>
    </xf>
    <xf numFmtId="4" fontId="0" fillId="0" borderId="0" xfId="0" applyNumberFormat="1">
      <alignment vertical="center"/>
    </xf>
    <xf numFmtId="56" fontId="5" fillId="0" borderId="9" xfId="0" applyNumberFormat="1" applyFont="1" applyBorder="1" applyAlignment="1">
      <alignment horizontal="right" vertical="center"/>
    </xf>
    <xf numFmtId="56" fontId="5" fillId="0" borderId="7" xfId="0" applyNumberFormat="1" applyFont="1" applyBorder="1" applyAlignment="1">
      <alignment horizontal="right" vertical="center"/>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178" fontId="3" fillId="0" borderId="11" xfId="0" applyNumberFormat="1" applyFont="1" applyBorder="1" applyAlignment="1">
      <alignment horizontal="center" vertical="center"/>
    </xf>
    <xf numFmtId="178" fontId="3" fillId="0" borderId="10" xfId="0" applyNumberFormat="1" applyFont="1" applyBorder="1" applyAlignment="1">
      <alignment horizontal="center" vertical="center"/>
    </xf>
    <xf numFmtId="176" fontId="0" fillId="0" borderId="5" xfId="0" applyNumberFormat="1" applyBorder="1" applyAlignment="1">
      <alignment horizontal="center" vertical="center"/>
    </xf>
    <xf numFmtId="0" fontId="7" fillId="0" borderId="9"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8B79C-94DA-45FF-AFC5-10F274107B6E}">
  <dimension ref="A1:S52"/>
  <sheetViews>
    <sheetView tabSelected="1" view="pageBreakPreview" topLeftCell="A22" zoomScale="55" zoomScaleNormal="100" zoomScaleSheetLayoutView="55" workbookViewId="0">
      <selection activeCell="S50" sqref="S50"/>
    </sheetView>
  </sheetViews>
  <sheetFormatPr defaultRowHeight="13" x14ac:dyDescent="0.2"/>
  <cols>
    <col min="1" max="1" width="2.08984375" customWidth="1"/>
    <col min="2" max="2" width="5.6328125" customWidth="1"/>
    <col min="3" max="3" width="14.90625" style="1" customWidth="1"/>
    <col min="4" max="6" width="11.08984375" customWidth="1"/>
    <col min="7" max="11" width="9.453125" customWidth="1"/>
    <col min="12" max="13" width="20.81640625" customWidth="1"/>
    <col min="14" max="14" width="27.36328125" customWidth="1"/>
    <col min="15" max="15" width="2.08984375" customWidth="1"/>
    <col min="16" max="16" width="11.90625" customWidth="1"/>
    <col min="17" max="19" width="8.7265625" customWidth="1"/>
  </cols>
  <sheetData>
    <row r="1" spans="1:19" x14ac:dyDescent="0.2">
      <c r="P1" s="43" t="s">
        <v>46</v>
      </c>
      <c r="Q1" s="43"/>
      <c r="R1" s="43"/>
    </row>
    <row r="2" spans="1:19" ht="23.25" customHeight="1" x14ac:dyDescent="0.2">
      <c r="A2" s="13"/>
      <c r="B2" s="14" t="s">
        <v>16</v>
      </c>
      <c r="C2" s="15"/>
      <c r="D2" s="12"/>
      <c r="E2" s="12"/>
      <c r="F2" s="12"/>
      <c r="G2" s="12"/>
      <c r="P2" s="20"/>
    </row>
    <row r="3" spans="1:19" x14ac:dyDescent="0.2">
      <c r="G3" s="9"/>
      <c r="H3" s="9"/>
    </row>
    <row r="4" spans="1:19" ht="13.5" thickBot="1" x14ac:dyDescent="0.25"/>
    <row r="5" spans="1:19" ht="19.5" customHeight="1" thickBot="1" x14ac:dyDescent="0.25">
      <c r="B5" s="34" t="s">
        <v>12</v>
      </c>
      <c r="C5" s="35"/>
      <c r="D5" s="36"/>
      <c r="E5" s="37" t="s">
        <v>17</v>
      </c>
      <c r="F5" s="38"/>
    </row>
    <row r="7" spans="1:19" ht="15.75" customHeight="1" x14ac:dyDescent="0.2">
      <c r="B7" s="33" t="s">
        <v>11</v>
      </c>
      <c r="C7" s="39" t="s">
        <v>10</v>
      </c>
      <c r="D7" s="33" t="s">
        <v>9</v>
      </c>
      <c r="E7" s="33"/>
      <c r="F7" s="33"/>
      <c r="G7" s="33" t="s">
        <v>8</v>
      </c>
      <c r="H7" s="33"/>
      <c r="I7" s="33"/>
      <c r="J7" s="33"/>
      <c r="K7" s="33"/>
      <c r="L7" s="32" t="s">
        <v>13</v>
      </c>
      <c r="M7" s="33" t="s">
        <v>6</v>
      </c>
      <c r="N7" s="33" t="s">
        <v>5</v>
      </c>
    </row>
    <row r="8" spans="1:19" ht="33.75" customHeight="1" x14ac:dyDescent="0.2">
      <c r="B8" s="33"/>
      <c r="C8" s="39"/>
      <c r="D8" s="33"/>
      <c r="E8" s="33"/>
      <c r="F8" s="33"/>
      <c r="G8" s="8" t="s">
        <v>4</v>
      </c>
      <c r="H8" s="8" t="s">
        <v>3</v>
      </c>
      <c r="I8" s="8" t="s">
        <v>2</v>
      </c>
      <c r="J8" s="8" t="s">
        <v>1</v>
      </c>
      <c r="K8" s="8" t="s">
        <v>23</v>
      </c>
      <c r="L8" s="33"/>
      <c r="M8" s="33"/>
      <c r="N8" s="33"/>
    </row>
    <row r="9" spans="1:19" ht="24.75" customHeight="1" x14ac:dyDescent="0.2">
      <c r="B9" s="11">
        <v>1</v>
      </c>
      <c r="C9" s="21">
        <v>45758</v>
      </c>
      <c r="D9" s="40" t="s">
        <v>52</v>
      </c>
      <c r="E9" s="41"/>
      <c r="F9" s="42"/>
      <c r="G9" s="22"/>
      <c r="H9" s="22"/>
      <c r="I9" s="22">
        <v>1</v>
      </c>
      <c r="J9" s="22"/>
      <c r="K9" s="22">
        <v>1</v>
      </c>
      <c r="L9" s="23">
        <f>P9</f>
        <v>855.36</v>
      </c>
      <c r="M9" s="24">
        <f>L9/50937.79</f>
        <v>1.679224795579078E-2</v>
      </c>
      <c r="N9" s="22"/>
      <c r="O9" s="25"/>
      <c r="P9" s="23">
        <f>Q9*19.44*2</f>
        <v>855.36</v>
      </c>
      <c r="Q9" s="25">
        <v>22</v>
      </c>
      <c r="R9" s="25" t="s">
        <v>18</v>
      </c>
    </row>
    <row r="10" spans="1:19" ht="24.75" customHeight="1" x14ac:dyDescent="0.2">
      <c r="B10" s="11">
        <v>2</v>
      </c>
      <c r="C10" s="21">
        <v>45760</v>
      </c>
      <c r="D10" s="40" t="s">
        <v>53</v>
      </c>
      <c r="E10" s="41"/>
      <c r="F10" s="42"/>
      <c r="G10" s="22"/>
      <c r="H10" s="22"/>
      <c r="I10" s="22">
        <v>1</v>
      </c>
      <c r="J10" s="22"/>
      <c r="K10" s="22">
        <v>1</v>
      </c>
      <c r="L10" s="23">
        <f t="shared" ref="L10:L44" si="0">P10</f>
        <v>699.84</v>
      </c>
      <c r="M10" s="24">
        <f t="shared" ref="M10:M45" si="1">L10/50937.79</f>
        <v>1.3739111963828821E-2</v>
      </c>
      <c r="N10" s="22"/>
      <c r="O10" s="25"/>
      <c r="P10" s="23">
        <f t="shared" ref="P10:P50" si="2">Q10*19.44*2</f>
        <v>699.84</v>
      </c>
      <c r="Q10" s="25">
        <v>18</v>
      </c>
      <c r="R10" s="25" t="s">
        <v>18</v>
      </c>
    </row>
    <row r="11" spans="1:19" ht="24.75" customHeight="1" x14ac:dyDescent="0.2">
      <c r="B11" s="11">
        <v>3</v>
      </c>
      <c r="C11" s="26" t="s">
        <v>19</v>
      </c>
      <c r="D11" s="40" t="s">
        <v>45</v>
      </c>
      <c r="E11" s="41"/>
      <c r="F11" s="42"/>
      <c r="G11" s="22"/>
      <c r="H11" s="22"/>
      <c r="I11" s="22">
        <v>2</v>
      </c>
      <c r="J11" s="22"/>
      <c r="K11" s="22"/>
      <c r="L11" s="23">
        <f>P11</f>
        <v>77.760000000000005</v>
      </c>
      <c r="M11" s="24">
        <f t="shared" si="1"/>
        <v>1.5265679959809799E-3</v>
      </c>
      <c r="N11" s="22"/>
      <c r="O11" s="25"/>
      <c r="P11" s="23">
        <f>Q11*19.44*2</f>
        <v>77.760000000000005</v>
      </c>
      <c r="Q11" s="25">
        <v>2</v>
      </c>
      <c r="R11" s="25" t="s">
        <v>18</v>
      </c>
      <c r="S11" t="s">
        <v>48</v>
      </c>
    </row>
    <row r="12" spans="1:19" ht="24.75" customHeight="1" x14ac:dyDescent="0.2">
      <c r="B12" s="11">
        <v>4</v>
      </c>
      <c r="C12" s="21">
        <v>45772</v>
      </c>
      <c r="D12" s="40" t="s">
        <v>54</v>
      </c>
      <c r="E12" s="41"/>
      <c r="F12" s="42"/>
      <c r="G12" s="22"/>
      <c r="H12" s="22"/>
      <c r="I12" s="22">
        <v>1</v>
      </c>
      <c r="J12" s="22"/>
      <c r="K12" s="22">
        <v>1</v>
      </c>
      <c r="L12" s="23">
        <f>P12</f>
        <v>855.36</v>
      </c>
      <c r="M12" s="24">
        <f t="shared" si="1"/>
        <v>1.679224795579078E-2</v>
      </c>
      <c r="N12" s="22"/>
      <c r="O12" s="25"/>
      <c r="P12" s="23">
        <f t="shared" si="2"/>
        <v>855.36</v>
      </c>
      <c r="Q12" s="25">
        <v>22</v>
      </c>
      <c r="R12" s="25" t="s">
        <v>18</v>
      </c>
    </row>
    <row r="13" spans="1:19" ht="41" customHeight="1" x14ac:dyDescent="0.2">
      <c r="B13" s="11">
        <v>5</v>
      </c>
      <c r="C13" s="21">
        <v>45780</v>
      </c>
      <c r="D13" s="40" t="s">
        <v>55</v>
      </c>
      <c r="E13" s="41"/>
      <c r="F13" s="42"/>
      <c r="G13" s="22"/>
      <c r="H13" s="22"/>
      <c r="I13" s="22">
        <v>1</v>
      </c>
      <c r="J13" s="22"/>
      <c r="K13" s="22">
        <v>1</v>
      </c>
      <c r="L13" s="23">
        <f t="shared" si="0"/>
        <v>1244.1600000000001</v>
      </c>
      <c r="M13" s="24">
        <f t="shared" si="1"/>
        <v>2.4425087935695679E-2</v>
      </c>
      <c r="N13" s="22"/>
      <c r="O13" s="25"/>
      <c r="P13" s="23">
        <f t="shared" si="2"/>
        <v>1244.1600000000001</v>
      </c>
      <c r="Q13" s="25">
        <v>32</v>
      </c>
      <c r="R13" s="25" t="s">
        <v>18</v>
      </c>
    </row>
    <row r="14" spans="1:19" ht="102" customHeight="1" x14ac:dyDescent="0.2">
      <c r="B14" s="11">
        <v>6</v>
      </c>
      <c r="C14" s="21">
        <v>45783</v>
      </c>
      <c r="D14" s="40" t="s">
        <v>50</v>
      </c>
      <c r="E14" s="41"/>
      <c r="F14" s="42"/>
      <c r="G14" s="22"/>
      <c r="H14" s="22"/>
      <c r="I14" s="22">
        <v>1</v>
      </c>
      <c r="J14" s="22"/>
      <c r="K14" s="22">
        <v>1</v>
      </c>
      <c r="L14" s="23">
        <f t="shared" si="0"/>
        <v>699.84</v>
      </c>
      <c r="M14" s="24">
        <f t="shared" si="1"/>
        <v>1.3739111963828821E-2</v>
      </c>
      <c r="N14" s="22"/>
      <c r="O14" s="25"/>
      <c r="P14" s="23">
        <f t="shared" si="2"/>
        <v>699.84</v>
      </c>
      <c r="Q14" s="25">
        <v>18</v>
      </c>
      <c r="R14" s="25" t="s">
        <v>18</v>
      </c>
    </row>
    <row r="15" spans="1:19" ht="41" customHeight="1" x14ac:dyDescent="0.2">
      <c r="B15" s="11">
        <v>7</v>
      </c>
      <c r="C15" s="21">
        <v>45788</v>
      </c>
      <c r="D15" s="40" t="s">
        <v>20</v>
      </c>
      <c r="E15" s="41"/>
      <c r="F15" s="42"/>
      <c r="G15" s="22"/>
      <c r="H15" s="22"/>
      <c r="I15" s="22">
        <v>1</v>
      </c>
      <c r="J15" s="22"/>
      <c r="K15" s="22">
        <v>1</v>
      </c>
      <c r="L15" s="23">
        <f t="shared" si="0"/>
        <v>1010.8800000000001</v>
      </c>
      <c r="M15" s="24">
        <f t="shared" si="1"/>
        <v>1.9845383947752742E-2</v>
      </c>
      <c r="N15" s="22"/>
      <c r="O15" s="25"/>
      <c r="P15" s="23">
        <f t="shared" si="2"/>
        <v>1010.8800000000001</v>
      </c>
      <c r="Q15" s="25">
        <v>26</v>
      </c>
      <c r="R15" s="25" t="s">
        <v>18</v>
      </c>
    </row>
    <row r="16" spans="1:19" ht="24.75" customHeight="1" x14ac:dyDescent="0.2">
      <c r="B16" s="11">
        <v>8</v>
      </c>
      <c r="C16" s="21">
        <v>45795</v>
      </c>
      <c r="D16" s="40" t="s">
        <v>21</v>
      </c>
      <c r="E16" s="41"/>
      <c r="F16" s="42"/>
      <c r="G16" s="22"/>
      <c r="H16" s="22"/>
      <c r="I16" s="22">
        <v>1</v>
      </c>
      <c r="J16" s="22"/>
      <c r="K16" s="22">
        <v>1</v>
      </c>
      <c r="L16" s="23">
        <f t="shared" si="0"/>
        <v>272.16000000000003</v>
      </c>
      <c r="M16" s="24">
        <f t="shared" si="1"/>
        <v>5.3429879859334299E-3</v>
      </c>
      <c r="N16" s="22"/>
      <c r="O16" s="25"/>
      <c r="P16" s="23">
        <f t="shared" si="2"/>
        <v>272.16000000000003</v>
      </c>
      <c r="Q16" s="25">
        <v>7</v>
      </c>
      <c r="R16" s="25" t="s">
        <v>18</v>
      </c>
    </row>
    <row r="17" spans="2:19" ht="24.75" customHeight="1" x14ac:dyDescent="0.2">
      <c r="B17" s="11">
        <v>9</v>
      </c>
      <c r="C17" s="21">
        <v>45802</v>
      </c>
      <c r="D17" s="40" t="s">
        <v>22</v>
      </c>
      <c r="E17" s="41"/>
      <c r="F17" s="42"/>
      <c r="G17" s="22"/>
      <c r="H17" s="22"/>
      <c r="I17" s="22">
        <v>1</v>
      </c>
      <c r="J17" s="22"/>
      <c r="K17" s="22">
        <v>1</v>
      </c>
      <c r="L17" s="23">
        <f t="shared" si="0"/>
        <v>894.24</v>
      </c>
      <c r="M17" s="24">
        <f t="shared" si="1"/>
        <v>1.7555531953781268E-2</v>
      </c>
      <c r="N17" s="22"/>
      <c r="O17" s="25"/>
      <c r="P17" s="23">
        <f t="shared" si="2"/>
        <v>894.24</v>
      </c>
      <c r="Q17" s="25">
        <v>23</v>
      </c>
      <c r="R17" s="25" t="s">
        <v>18</v>
      </c>
    </row>
    <row r="18" spans="2:19" ht="42.5" customHeight="1" x14ac:dyDescent="0.2">
      <c r="B18" s="11">
        <v>10</v>
      </c>
      <c r="C18" s="21">
        <v>45809</v>
      </c>
      <c r="D18" s="40" t="s">
        <v>51</v>
      </c>
      <c r="E18" s="41"/>
      <c r="F18" s="42"/>
      <c r="G18" s="22"/>
      <c r="H18" s="22"/>
      <c r="I18" s="22">
        <v>1</v>
      </c>
      <c r="J18" s="22"/>
      <c r="K18" s="22">
        <v>1</v>
      </c>
      <c r="L18" s="23">
        <f t="shared" si="0"/>
        <v>1049.76</v>
      </c>
      <c r="M18" s="24">
        <f t="shared" si="1"/>
        <v>2.0608667945743227E-2</v>
      </c>
      <c r="N18" s="22"/>
      <c r="O18" s="25"/>
      <c r="P18" s="23">
        <f t="shared" si="2"/>
        <v>1049.76</v>
      </c>
      <c r="Q18" s="25">
        <v>27</v>
      </c>
      <c r="R18" s="25" t="s">
        <v>18</v>
      </c>
    </row>
    <row r="19" spans="2:19" ht="43.5" customHeight="1" x14ac:dyDescent="0.2">
      <c r="B19" s="11">
        <v>11</v>
      </c>
      <c r="C19" s="21">
        <v>45823</v>
      </c>
      <c r="D19" s="40" t="s">
        <v>56</v>
      </c>
      <c r="E19" s="41"/>
      <c r="F19" s="42"/>
      <c r="G19" s="22"/>
      <c r="H19" s="22"/>
      <c r="I19" s="22">
        <v>1</v>
      </c>
      <c r="J19" s="22"/>
      <c r="K19" s="22">
        <v>1</v>
      </c>
      <c r="L19" s="23">
        <f t="shared" si="0"/>
        <v>622.08000000000004</v>
      </c>
      <c r="M19" s="24">
        <f t="shared" si="1"/>
        <v>1.2212543967847839E-2</v>
      </c>
      <c r="N19" s="22"/>
      <c r="O19" s="25"/>
      <c r="P19" s="23">
        <f t="shared" si="2"/>
        <v>622.08000000000004</v>
      </c>
      <c r="Q19" s="25">
        <v>16</v>
      </c>
      <c r="R19" s="25" t="s">
        <v>18</v>
      </c>
    </row>
    <row r="20" spans="2:19" ht="24.75" customHeight="1" x14ac:dyDescent="0.2">
      <c r="B20" s="11">
        <v>12</v>
      </c>
      <c r="C20" s="26" t="s">
        <v>25</v>
      </c>
      <c r="D20" s="40" t="s">
        <v>24</v>
      </c>
      <c r="E20" s="41"/>
      <c r="F20" s="42"/>
      <c r="G20" s="22"/>
      <c r="H20" s="22"/>
      <c r="I20" s="22">
        <v>3</v>
      </c>
      <c r="J20" s="22"/>
      <c r="K20" s="22">
        <v>3</v>
      </c>
      <c r="L20" s="23">
        <f>P20</f>
        <v>660.96</v>
      </c>
      <c r="M20" s="24">
        <f t="shared" si="1"/>
        <v>1.297582796583833E-2</v>
      </c>
      <c r="N20" s="22"/>
      <c r="O20" s="25"/>
      <c r="P20" s="23">
        <f t="shared" si="2"/>
        <v>660.96</v>
      </c>
      <c r="Q20" s="25">
        <v>17</v>
      </c>
      <c r="R20" s="25" t="s">
        <v>18</v>
      </c>
      <c r="S20" t="s">
        <v>47</v>
      </c>
    </row>
    <row r="21" spans="2:19" ht="24.75" customHeight="1" x14ac:dyDescent="0.2">
      <c r="B21" s="11">
        <v>13</v>
      </c>
      <c r="C21" s="21">
        <v>45949</v>
      </c>
      <c r="D21" s="40" t="s">
        <v>26</v>
      </c>
      <c r="E21" s="41"/>
      <c r="F21" s="42"/>
      <c r="G21" s="22"/>
      <c r="H21" s="22"/>
      <c r="I21" s="22"/>
      <c r="J21" s="22"/>
      <c r="K21" s="22">
        <v>1</v>
      </c>
      <c r="L21" s="23">
        <f t="shared" si="0"/>
        <v>77.760000000000005</v>
      </c>
      <c r="M21" s="24">
        <f t="shared" si="1"/>
        <v>1.5265679959809799E-3</v>
      </c>
      <c r="N21" s="22"/>
      <c r="O21" s="25"/>
      <c r="P21" s="23">
        <f t="shared" si="2"/>
        <v>77.760000000000005</v>
      </c>
      <c r="Q21" s="25">
        <v>2</v>
      </c>
      <c r="R21" s="25" t="s">
        <v>18</v>
      </c>
    </row>
    <row r="22" spans="2:19" ht="39.5" customHeight="1" x14ac:dyDescent="0.2">
      <c r="B22" s="11">
        <v>14</v>
      </c>
      <c r="C22" s="21">
        <v>45955</v>
      </c>
      <c r="D22" s="40" t="s">
        <v>57</v>
      </c>
      <c r="E22" s="41"/>
      <c r="F22" s="42"/>
      <c r="G22" s="22"/>
      <c r="H22" s="22"/>
      <c r="I22" s="22">
        <v>1</v>
      </c>
      <c r="J22" s="22"/>
      <c r="K22" s="22">
        <v>1</v>
      </c>
      <c r="L22" s="23">
        <f t="shared" si="0"/>
        <v>1283.0400000000002</v>
      </c>
      <c r="M22" s="24">
        <f t="shared" si="1"/>
        <v>2.5188371933686171E-2</v>
      </c>
      <c r="N22" s="22"/>
      <c r="O22" s="25"/>
      <c r="P22" s="23">
        <f t="shared" si="2"/>
        <v>1283.0400000000002</v>
      </c>
      <c r="Q22" s="25">
        <v>33</v>
      </c>
      <c r="R22" s="25" t="s">
        <v>18</v>
      </c>
    </row>
    <row r="23" spans="2:19" ht="55" customHeight="1" x14ac:dyDescent="0.2">
      <c r="B23" s="11">
        <v>15</v>
      </c>
      <c r="C23" s="21">
        <v>45962</v>
      </c>
      <c r="D23" s="40" t="s">
        <v>58</v>
      </c>
      <c r="E23" s="41"/>
      <c r="F23" s="42"/>
      <c r="G23" s="22"/>
      <c r="H23" s="22"/>
      <c r="I23" s="22">
        <v>1</v>
      </c>
      <c r="J23" s="22"/>
      <c r="K23" s="22">
        <v>1</v>
      </c>
      <c r="L23" s="23">
        <f t="shared" si="0"/>
        <v>1321.92</v>
      </c>
      <c r="M23" s="24">
        <f t="shared" si="1"/>
        <v>2.595165593167666E-2</v>
      </c>
      <c r="N23" s="22"/>
      <c r="O23" s="25"/>
      <c r="P23" s="23">
        <f t="shared" si="2"/>
        <v>1321.92</v>
      </c>
      <c r="Q23" s="25">
        <v>34</v>
      </c>
      <c r="R23" s="25" t="s">
        <v>18</v>
      </c>
    </row>
    <row r="24" spans="2:19" ht="24.75" customHeight="1" x14ac:dyDescent="0.2">
      <c r="B24" s="11">
        <v>16</v>
      </c>
      <c r="C24" s="21">
        <v>45970</v>
      </c>
      <c r="D24" s="40" t="s">
        <v>27</v>
      </c>
      <c r="E24" s="41"/>
      <c r="F24" s="42"/>
      <c r="G24" s="22"/>
      <c r="H24" s="22"/>
      <c r="I24" s="22">
        <v>1</v>
      </c>
      <c r="J24" s="22"/>
      <c r="K24" s="22">
        <v>1</v>
      </c>
      <c r="L24" s="23">
        <f t="shared" si="0"/>
        <v>933.12000000000012</v>
      </c>
      <c r="M24" s="24">
        <f t="shared" si="1"/>
        <v>1.8318815951771761E-2</v>
      </c>
      <c r="N24" s="22"/>
      <c r="O24" s="25"/>
      <c r="P24" s="23">
        <f t="shared" si="2"/>
        <v>933.12000000000012</v>
      </c>
      <c r="Q24" s="25">
        <v>24</v>
      </c>
      <c r="R24" s="25" t="s">
        <v>18</v>
      </c>
    </row>
    <row r="25" spans="2:19" ht="42.5" customHeight="1" x14ac:dyDescent="0.2">
      <c r="B25" s="11">
        <v>17</v>
      </c>
      <c r="C25" s="21">
        <v>45977</v>
      </c>
      <c r="D25" s="40" t="s">
        <v>59</v>
      </c>
      <c r="E25" s="41"/>
      <c r="F25" s="42"/>
      <c r="G25" s="22"/>
      <c r="H25" s="22"/>
      <c r="I25" s="22">
        <v>1</v>
      </c>
      <c r="J25" s="22"/>
      <c r="K25" s="22">
        <v>1</v>
      </c>
      <c r="L25" s="23">
        <f t="shared" si="0"/>
        <v>427.68</v>
      </c>
      <c r="M25" s="24">
        <f t="shared" si="1"/>
        <v>8.3961239778953898E-3</v>
      </c>
      <c r="N25" s="22"/>
      <c r="O25" s="25"/>
      <c r="P25" s="23">
        <f t="shared" si="2"/>
        <v>427.68</v>
      </c>
      <c r="Q25" s="25">
        <v>11</v>
      </c>
      <c r="R25" s="25" t="s">
        <v>18</v>
      </c>
    </row>
    <row r="26" spans="2:19" ht="24.75" customHeight="1" x14ac:dyDescent="0.2">
      <c r="B26" s="11">
        <v>18</v>
      </c>
      <c r="C26" s="21">
        <v>45979</v>
      </c>
      <c r="D26" s="40" t="s">
        <v>28</v>
      </c>
      <c r="E26" s="41"/>
      <c r="F26" s="42"/>
      <c r="G26" s="22"/>
      <c r="H26" s="22"/>
      <c r="I26" s="22">
        <v>1</v>
      </c>
      <c r="J26" s="22"/>
      <c r="K26" s="22">
        <v>1</v>
      </c>
      <c r="L26" s="23">
        <f t="shared" si="0"/>
        <v>972.00000000000011</v>
      </c>
      <c r="M26" s="24">
        <f t="shared" si="1"/>
        <v>1.908209994976225E-2</v>
      </c>
      <c r="N26" s="22"/>
      <c r="O26" s="25"/>
      <c r="P26" s="23">
        <f t="shared" si="2"/>
        <v>972.00000000000011</v>
      </c>
      <c r="Q26" s="25">
        <v>25</v>
      </c>
      <c r="R26" s="25" t="s">
        <v>18</v>
      </c>
    </row>
    <row r="27" spans="2:19" ht="50" customHeight="1" x14ac:dyDescent="0.2">
      <c r="B27" s="11">
        <v>19</v>
      </c>
      <c r="C27" s="21">
        <v>45983</v>
      </c>
      <c r="D27" s="40" t="s">
        <v>29</v>
      </c>
      <c r="E27" s="41"/>
      <c r="F27" s="42"/>
      <c r="G27" s="22"/>
      <c r="H27" s="22"/>
      <c r="I27" s="22">
        <v>1</v>
      </c>
      <c r="J27" s="22"/>
      <c r="K27" s="22">
        <v>1</v>
      </c>
      <c r="L27" s="23">
        <f t="shared" si="0"/>
        <v>699.84</v>
      </c>
      <c r="M27" s="24">
        <f t="shared" si="1"/>
        <v>1.3739111963828821E-2</v>
      </c>
      <c r="N27" s="22"/>
      <c r="O27" s="25"/>
      <c r="P27" s="23">
        <f t="shared" si="2"/>
        <v>699.84</v>
      </c>
      <c r="Q27" s="25">
        <v>18</v>
      </c>
      <c r="R27" s="25" t="s">
        <v>18</v>
      </c>
    </row>
    <row r="28" spans="2:19" ht="41" customHeight="1" x14ac:dyDescent="0.2">
      <c r="B28" s="11">
        <v>20</v>
      </c>
      <c r="C28" s="21">
        <v>45998</v>
      </c>
      <c r="D28" s="40" t="s">
        <v>30</v>
      </c>
      <c r="E28" s="41"/>
      <c r="F28" s="42"/>
      <c r="G28" s="22"/>
      <c r="H28" s="22"/>
      <c r="I28" s="22">
        <v>1</v>
      </c>
      <c r="J28" s="22"/>
      <c r="K28" s="22">
        <v>1</v>
      </c>
      <c r="L28" s="23">
        <f t="shared" si="0"/>
        <v>544.32000000000005</v>
      </c>
      <c r="M28" s="24">
        <f t="shared" si="1"/>
        <v>1.068597597186686E-2</v>
      </c>
      <c r="N28" s="22"/>
      <c r="O28" s="25"/>
      <c r="P28" s="23">
        <f t="shared" si="2"/>
        <v>544.32000000000005</v>
      </c>
      <c r="Q28" s="25">
        <v>14</v>
      </c>
      <c r="R28" s="25" t="s">
        <v>18</v>
      </c>
    </row>
    <row r="29" spans="2:19" ht="24.75" customHeight="1" x14ac:dyDescent="0.2">
      <c r="B29" s="11">
        <v>21</v>
      </c>
      <c r="C29" s="26" t="s">
        <v>32</v>
      </c>
      <c r="D29" s="40" t="s">
        <v>31</v>
      </c>
      <c r="E29" s="41"/>
      <c r="F29" s="42"/>
      <c r="G29" s="22"/>
      <c r="H29" s="22"/>
      <c r="I29" s="22">
        <v>2</v>
      </c>
      <c r="J29" s="22"/>
      <c r="K29" s="22"/>
      <c r="L29" s="23">
        <f t="shared" si="0"/>
        <v>622.08000000000004</v>
      </c>
      <c r="M29" s="24">
        <f t="shared" si="1"/>
        <v>1.2212543967847839E-2</v>
      </c>
      <c r="N29" s="22"/>
      <c r="O29" s="25"/>
      <c r="P29" s="23">
        <f t="shared" si="2"/>
        <v>622.08000000000004</v>
      </c>
      <c r="Q29" s="25">
        <v>16</v>
      </c>
      <c r="R29" s="25" t="s">
        <v>18</v>
      </c>
      <c r="S29" t="s">
        <v>48</v>
      </c>
    </row>
    <row r="30" spans="2:19" ht="24.75" customHeight="1" x14ac:dyDescent="0.2">
      <c r="B30" s="11">
        <v>22</v>
      </c>
      <c r="C30" s="26" t="s">
        <v>34</v>
      </c>
      <c r="D30" s="40" t="s">
        <v>33</v>
      </c>
      <c r="E30" s="41"/>
      <c r="F30" s="42"/>
      <c r="G30" s="22"/>
      <c r="H30" s="22"/>
      <c r="I30" s="22">
        <v>7</v>
      </c>
      <c r="J30" s="22"/>
      <c r="K30" s="22"/>
      <c r="L30" s="23">
        <f t="shared" si="0"/>
        <v>3460.32</v>
      </c>
      <c r="M30" s="24">
        <f t="shared" si="1"/>
        <v>6.7932275821153604E-2</v>
      </c>
      <c r="N30" s="22"/>
      <c r="O30" s="25"/>
      <c r="P30" s="23">
        <f t="shared" si="2"/>
        <v>3460.32</v>
      </c>
      <c r="Q30" s="25">
        <v>89</v>
      </c>
      <c r="R30" s="25" t="s">
        <v>18</v>
      </c>
      <c r="S30" t="s">
        <v>47</v>
      </c>
    </row>
    <row r="31" spans="2:19" ht="24.75" customHeight="1" x14ac:dyDescent="0.2">
      <c r="B31" s="11">
        <v>23</v>
      </c>
      <c r="C31" s="21">
        <v>46019</v>
      </c>
      <c r="D31" s="40" t="s">
        <v>35</v>
      </c>
      <c r="E31" s="41"/>
      <c r="F31" s="42"/>
      <c r="G31" s="22"/>
      <c r="H31" s="22"/>
      <c r="I31" s="22">
        <v>1</v>
      </c>
      <c r="J31" s="22"/>
      <c r="K31" s="22"/>
      <c r="L31" s="23">
        <f t="shared" si="0"/>
        <v>38.880000000000003</v>
      </c>
      <c r="M31" s="24">
        <f t="shared" si="1"/>
        <v>7.6328399799048996E-4</v>
      </c>
      <c r="N31" s="22"/>
      <c r="O31" s="25"/>
      <c r="P31" s="23">
        <f t="shared" si="2"/>
        <v>38.880000000000003</v>
      </c>
      <c r="Q31" s="25">
        <v>1</v>
      </c>
      <c r="R31" s="25" t="s">
        <v>18</v>
      </c>
    </row>
    <row r="32" spans="2:19" ht="24.75" customHeight="1" x14ac:dyDescent="0.2">
      <c r="B32" s="11">
        <v>24</v>
      </c>
      <c r="C32" s="21">
        <v>46023</v>
      </c>
      <c r="D32" s="40" t="s">
        <v>36</v>
      </c>
      <c r="E32" s="41"/>
      <c r="F32" s="42"/>
      <c r="G32" s="22"/>
      <c r="H32" s="22"/>
      <c r="I32" s="22">
        <v>1</v>
      </c>
      <c r="J32" s="22"/>
      <c r="K32" s="22"/>
      <c r="L32" s="23">
        <f t="shared" si="0"/>
        <v>427.68</v>
      </c>
      <c r="M32" s="24">
        <f t="shared" si="1"/>
        <v>8.3961239778953898E-3</v>
      </c>
      <c r="N32" s="22"/>
      <c r="O32" s="25"/>
      <c r="P32" s="23">
        <f t="shared" si="2"/>
        <v>427.68</v>
      </c>
      <c r="Q32" s="25">
        <v>11</v>
      </c>
      <c r="R32" s="25" t="s">
        <v>18</v>
      </c>
    </row>
    <row r="33" spans="2:18" ht="24.75" customHeight="1" x14ac:dyDescent="0.2">
      <c r="B33" s="11">
        <v>25</v>
      </c>
      <c r="C33" s="21">
        <v>46024</v>
      </c>
      <c r="D33" s="40" t="s">
        <v>60</v>
      </c>
      <c r="E33" s="41"/>
      <c r="F33" s="42"/>
      <c r="G33" s="22"/>
      <c r="H33" s="22"/>
      <c r="I33" s="22">
        <v>1</v>
      </c>
      <c r="J33" s="22"/>
      <c r="K33" s="22">
        <v>1</v>
      </c>
      <c r="L33" s="23">
        <f t="shared" si="0"/>
        <v>194.4</v>
      </c>
      <c r="M33" s="24">
        <f t="shared" si="1"/>
        <v>3.81641998995245E-3</v>
      </c>
      <c r="N33" s="22"/>
      <c r="O33" s="25"/>
      <c r="P33" s="23">
        <f t="shared" si="2"/>
        <v>194.4</v>
      </c>
      <c r="Q33" s="25">
        <v>5</v>
      </c>
      <c r="R33" s="25" t="s">
        <v>18</v>
      </c>
    </row>
    <row r="34" spans="2:18" ht="24.75" customHeight="1" x14ac:dyDescent="0.2">
      <c r="B34" s="11">
        <v>26</v>
      </c>
      <c r="C34" s="21">
        <v>46032</v>
      </c>
      <c r="D34" s="40" t="s">
        <v>61</v>
      </c>
      <c r="E34" s="41"/>
      <c r="F34" s="42"/>
      <c r="G34" s="22"/>
      <c r="H34" s="22"/>
      <c r="I34" s="22">
        <v>1</v>
      </c>
      <c r="J34" s="22"/>
      <c r="K34" s="22"/>
      <c r="L34" s="23">
        <f t="shared" si="0"/>
        <v>38.880000000000003</v>
      </c>
      <c r="M34" s="24">
        <f t="shared" si="1"/>
        <v>7.6328399799048996E-4</v>
      </c>
      <c r="N34" s="22"/>
      <c r="O34" s="25"/>
      <c r="P34" s="23">
        <f t="shared" si="2"/>
        <v>38.880000000000003</v>
      </c>
      <c r="Q34" s="25">
        <v>1</v>
      </c>
      <c r="R34" s="25" t="s">
        <v>18</v>
      </c>
    </row>
    <row r="35" spans="2:18" ht="41" customHeight="1" x14ac:dyDescent="0.2">
      <c r="B35" s="11">
        <v>27</v>
      </c>
      <c r="C35" s="21">
        <v>46033</v>
      </c>
      <c r="D35" s="40" t="s">
        <v>62</v>
      </c>
      <c r="E35" s="41"/>
      <c r="F35" s="42"/>
      <c r="G35" s="22"/>
      <c r="H35" s="22"/>
      <c r="I35" s="22">
        <v>1</v>
      </c>
      <c r="J35" s="22"/>
      <c r="K35" s="22">
        <v>1</v>
      </c>
      <c r="L35" s="23">
        <f t="shared" si="0"/>
        <v>116.64000000000001</v>
      </c>
      <c r="M35" s="24">
        <f t="shared" si="1"/>
        <v>2.2898519939714701E-3</v>
      </c>
      <c r="N35" s="22"/>
      <c r="O35" s="25"/>
      <c r="P35" s="23">
        <f t="shared" si="2"/>
        <v>116.64000000000001</v>
      </c>
      <c r="Q35" s="25">
        <v>3</v>
      </c>
      <c r="R35" s="25" t="s">
        <v>18</v>
      </c>
    </row>
    <row r="36" spans="2:18" ht="24.75" customHeight="1" x14ac:dyDescent="0.2">
      <c r="B36" s="11">
        <v>28</v>
      </c>
      <c r="C36" s="21">
        <v>46034</v>
      </c>
      <c r="D36" s="40" t="s">
        <v>37</v>
      </c>
      <c r="E36" s="41"/>
      <c r="F36" s="42"/>
      <c r="G36" s="22"/>
      <c r="H36" s="22"/>
      <c r="I36" s="22">
        <v>1</v>
      </c>
      <c r="J36" s="22"/>
      <c r="K36" s="22">
        <v>1</v>
      </c>
      <c r="L36" s="23">
        <f t="shared" si="0"/>
        <v>349.92</v>
      </c>
      <c r="M36" s="24">
        <f t="shared" si="1"/>
        <v>6.8695559819144103E-3</v>
      </c>
      <c r="N36" s="22"/>
      <c r="O36" s="25"/>
      <c r="P36" s="23">
        <f t="shared" si="2"/>
        <v>349.92</v>
      </c>
      <c r="Q36" s="25">
        <v>9</v>
      </c>
      <c r="R36" s="25" t="s">
        <v>18</v>
      </c>
    </row>
    <row r="37" spans="2:18" ht="24.75" customHeight="1" x14ac:dyDescent="0.2">
      <c r="B37" s="11">
        <v>29</v>
      </c>
      <c r="C37" s="21">
        <v>46047</v>
      </c>
      <c r="D37" s="40" t="s">
        <v>38</v>
      </c>
      <c r="E37" s="41"/>
      <c r="F37" s="42"/>
      <c r="G37" s="22"/>
      <c r="H37" s="22"/>
      <c r="I37" s="22">
        <v>1</v>
      </c>
      <c r="J37" s="22"/>
      <c r="K37" s="22">
        <v>1</v>
      </c>
      <c r="L37" s="23">
        <f t="shared" si="0"/>
        <v>466.56000000000006</v>
      </c>
      <c r="M37" s="24">
        <f t="shared" si="1"/>
        <v>9.1594079758858804E-3</v>
      </c>
      <c r="N37" s="22"/>
      <c r="O37" s="25"/>
      <c r="P37" s="23">
        <f t="shared" si="2"/>
        <v>466.56000000000006</v>
      </c>
      <c r="Q37" s="25">
        <v>12</v>
      </c>
      <c r="R37" s="25" t="s">
        <v>18</v>
      </c>
    </row>
    <row r="38" spans="2:18" ht="38" customHeight="1" x14ac:dyDescent="0.2">
      <c r="B38" s="11">
        <v>30</v>
      </c>
      <c r="C38" s="21">
        <v>46054</v>
      </c>
      <c r="D38" s="40" t="s">
        <v>39</v>
      </c>
      <c r="E38" s="41"/>
      <c r="F38" s="42"/>
      <c r="G38" s="22"/>
      <c r="H38" s="22"/>
      <c r="I38" s="22">
        <v>1</v>
      </c>
      <c r="J38" s="22"/>
      <c r="K38" s="22">
        <v>1</v>
      </c>
      <c r="L38" s="23">
        <f t="shared" si="0"/>
        <v>466.56000000000006</v>
      </c>
      <c r="M38" s="24">
        <f t="shared" si="1"/>
        <v>9.1594079758858804E-3</v>
      </c>
      <c r="N38" s="22"/>
      <c r="O38" s="25"/>
      <c r="P38" s="23">
        <f t="shared" si="2"/>
        <v>466.56000000000006</v>
      </c>
      <c r="Q38" s="25">
        <v>12</v>
      </c>
      <c r="R38" s="25" t="s">
        <v>18</v>
      </c>
    </row>
    <row r="39" spans="2:18" ht="24.75" customHeight="1" x14ac:dyDescent="0.2">
      <c r="B39" s="11">
        <v>31</v>
      </c>
      <c r="C39" s="21">
        <v>46088</v>
      </c>
      <c r="D39" s="40" t="s">
        <v>40</v>
      </c>
      <c r="E39" s="41"/>
      <c r="F39" s="42"/>
      <c r="G39" s="22"/>
      <c r="H39" s="22"/>
      <c r="I39" s="22">
        <v>1</v>
      </c>
      <c r="J39" s="22"/>
      <c r="K39" s="22">
        <v>1</v>
      </c>
      <c r="L39" s="23">
        <f t="shared" si="0"/>
        <v>816.48</v>
      </c>
      <c r="M39" s="24">
        <f t="shared" si="1"/>
        <v>1.6028963957800291E-2</v>
      </c>
      <c r="N39" s="22"/>
      <c r="O39" s="25"/>
      <c r="P39" s="23">
        <f t="shared" si="2"/>
        <v>816.48</v>
      </c>
      <c r="Q39" s="25">
        <v>21</v>
      </c>
      <c r="R39" s="25" t="s">
        <v>18</v>
      </c>
    </row>
    <row r="40" spans="2:18" ht="45" customHeight="1" x14ac:dyDescent="0.2">
      <c r="B40" s="11">
        <v>32</v>
      </c>
      <c r="C40" s="21">
        <v>46095</v>
      </c>
      <c r="D40" s="40" t="s">
        <v>41</v>
      </c>
      <c r="E40" s="41"/>
      <c r="F40" s="42"/>
      <c r="G40" s="22"/>
      <c r="H40" s="22"/>
      <c r="I40" s="22">
        <v>1</v>
      </c>
      <c r="J40" s="22"/>
      <c r="K40" s="22">
        <v>1</v>
      </c>
      <c r="L40" s="23">
        <f t="shared" si="0"/>
        <v>933.12000000000012</v>
      </c>
      <c r="M40" s="24">
        <f t="shared" si="1"/>
        <v>1.8318815951771761E-2</v>
      </c>
      <c r="N40" s="22"/>
      <c r="O40" s="25"/>
      <c r="P40" s="23">
        <f t="shared" si="2"/>
        <v>933.12000000000012</v>
      </c>
      <c r="Q40" s="25">
        <v>24</v>
      </c>
      <c r="R40" s="25" t="s">
        <v>18</v>
      </c>
    </row>
    <row r="41" spans="2:18" ht="40.5" customHeight="1" x14ac:dyDescent="0.2">
      <c r="B41" s="11">
        <v>33</v>
      </c>
      <c r="C41" s="21">
        <v>46099</v>
      </c>
      <c r="D41" s="40" t="s">
        <v>44</v>
      </c>
      <c r="E41" s="41"/>
      <c r="F41" s="42"/>
      <c r="G41" s="22"/>
      <c r="H41" s="22"/>
      <c r="I41" s="22">
        <v>1</v>
      </c>
      <c r="J41" s="22"/>
      <c r="K41" s="22">
        <v>1</v>
      </c>
      <c r="L41" s="23">
        <f t="shared" si="0"/>
        <v>933.12000000000012</v>
      </c>
      <c r="M41" s="24">
        <f t="shared" si="1"/>
        <v>1.8318815951771761E-2</v>
      </c>
      <c r="N41" s="22"/>
      <c r="O41" s="25"/>
      <c r="P41" s="23">
        <f t="shared" si="2"/>
        <v>933.12000000000012</v>
      </c>
      <c r="Q41" s="25">
        <v>24</v>
      </c>
      <c r="R41" s="25" t="s">
        <v>18</v>
      </c>
    </row>
    <row r="42" spans="2:18" ht="24.75" customHeight="1" x14ac:dyDescent="0.2">
      <c r="B42" s="11">
        <v>34</v>
      </c>
      <c r="C42" s="21">
        <v>46101</v>
      </c>
      <c r="D42" s="40" t="s">
        <v>42</v>
      </c>
      <c r="E42" s="41"/>
      <c r="F42" s="42"/>
      <c r="G42" s="22"/>
      <c r="H42" s="22"/>
      <c r="I42" s="22">
        <v>1</v>
      </c>
      <c r="J42" s="22"/>
      <c r="K42" s="22">
        <v>1</v>
      </c>
      <c r="L42" s="23">
        <f t="shared" si="0"/>
        <v>1088.6400000000001</v>
      </c>
      <c r="M42" s="24">
        <f t="shared" si="1"/>
        <v>2.137195194373372E-2</v>
      </c>
      <c r="N42" s="22"/>
      <c r="O42" s="25"/>
      <c r="P42" s="23">
        <f t="shared" si="2"/>
        <v>1088.6400000000001</v>
      </c>
      <c r="Q42" s="25">
        <v>28</v>
      </c>
      <c r="R42" s="25" t="s">
        <v>18</v>
      </c>
    </row>
    <row r="43" spans="2:18" ht="24.75" customHeight="1" x14ac:dyDescent="0.2">
      <c r="B43" s="11">
        <v>35</v>
      </c>
      <c r="C43" s="21">
        <v>46103</v>
      </c>
      <c r="D43" s="40" t="s">
        <v>43</v>
      </c>
      <c r="E43" s="41"/>
      <c r="F43" s="42"/>
      <c r="G43" s="22"/>
      <c r="H43" s="22"/>
      <c r="I43" s="22">
        <v>1</v>
      </c>
      <c r="J43" s="22"/>
      <c r="K43" s="22">
        <v>1</v>
      </c>
      <c r="L43" s="23">
        <f t="shared" ref="L43" si="3">P43</f>
        <v>1127.52</v>
      </c>
      <c r="M43" s="24">
        <f t="shared" ref="M43" si="4">L43/50937.79</f>
        <v>2.2135235941724209E-2</v>
      </c>
      <c r="N43" s="22"/>
      <c r="O43" s="25"/>
      <c r="P43" s="23">
        <f t="shared" ref="P43" si="5">Q43*19.44*2</f>
        <v>1127.52</v>
      </c>
      <c r="Q43" s="25">
        <v>29</v>
      </c>
      <c r="R43" s="25" t="s">
        <v>18</v>
      </c>
    </row>
    <row r="44" spans="2:18" ht="27.5" customHeight="1" thickBot="1" x14ac:dyDescent="0.25">
      <c r="B44" s="11">
        <v>36</v>
      </c>
      <c r="C44" s="21">
        <v>46112</v>
      </c>
      <c r="D44" s="40" t="s">
        <v>63</v>
      </c>
      <c r="E44" s="41"/>
      <c r="F44" s="42"/>
      <c r="G44" s="22"/>
      <c r="H44" s="22"/>
      <c r="I44" s="22"/>
      <c r="J44" s="22"/>
      <c r="K44" s="22">
        <v>1</v>
      </c>
      <c r="L44" s="23">
        <f t="shared" si="0"/>
        <v>194.4</v>
      </c>
      <c r="M44" s="24">
        <f t="shared" si="1"/>
        <v>3.81641998995245E-3</v>
      </c>
      <c r="N44" s="22"/>
      <c r="O44" s="25"/>
      <c r="P44" s="23">
        <f t="shared" si="2"/>
        <v>194.4</v>
      </c>
      <c r="Q44" s="25">
        <v>5</v>
      </c>
      <c r="R44" s="25" t="s">
        <v>18</v>
      </c>
    </row>
    <row r="45" spans="2:18" ht="24.75" customHeight="1" thickBot="1" x14ac:dyDescent="0.25">
      <c r="D45" s="7"/>
      <c r="E45" s="7"/>
      <c r="F45" s="6" t="s">
        <v>0</v>
      </c>
      <c r="G45" s="5">
        <f>SUM(G9:G44)</f>
        <v>0</v>
      </c>
      <c r="H45" s="3">
        <f>SUM(H9:H44)</f>
        <v>0</v>
      </c>
      <c r="I45" s="4">
        <f>SUM(I9:I44)</f>
        <v>44</v>
      </c>
      <c r="J45" s="3">
        <f>SUM(J9:J44)</f>
        <v>0</v>
      </c>
      <c r="K45" s="2">
        <f>SUM(K9:K44)</f>
        <v>32</v>
      </c>
      <c r="L45" s="27"/>
      <c r="M45" s="28">
        <f t="shared" si="1"/>
        <v>0</v>
      </c>
      <c r="N45" s="10"/>
      <c r="P45" s="23"/>
    </row>
    <row r="46" spans="2:18" x14ac:dyDescent="0.2">
      <c r="P46" s="23"/>
    </row>
    <row r="47" spans="2:18" x14ac:dyDescent="0.2">
      <c r="P47" s="23"/>
    </row>
    <row r="48" spans="2:18" x14ac:dyDescent="0.2">
      <c r="J48" t="s">
        <v>14</v>
      </c>
      <c r="P48" s="23"/>
    </row>
    <row r="49" spans="10:19" x14ac:dyDescent="0.2">
      <c r="J49" s="19" t="s">
        <v>15</v>
      </c>
      <c r="K49" s="17"/>
      <c r="L49" s="16" t="s">
        <v>7</v>
      </c>
      <c r="M49" s="16" t="s">
        <v>6</v>
      </c>
      <c r="P49" s="23"/>
    </row>
    <row r="50" spans="10:19" x14ac:dyDescent="0.2">
      <c r="J50" s="30"/>
      <c r="K50" s="31"/>
      <c r="L50" s="18" t="s">
        <v>49</v>
      </c>
      <c r="M50" s="18" t="s">
        <v>49</v>
      </c>
      <c r="P50" s="23">
        <f t="shared" si="2"/>
        <v>1944.0000000000002</v>
      </c>
      <c r="Q50">
        <v>50</v>
      </c>
      <c r="R50" t="s">
        <v>18</v>
      </c>
      <c r="S50" t="s">
        <v>64</v>
      </c>
    </row>
    <row r="52" spans="10:19" x14ac:dyDescent="0.2">
      <c r="L52" s="29"/>
    </row>
  </sheetData>
  <mergeCells count="47">
    <mergeCell ref="P1:R1"/>
    <mergeCell ref="D40:F40"/>
    <mergeCell ref="D41:F41"/>
    <mergeCell ref="D42:F42"/>
    <mergeCell ref="D44:F44"/>
    <mergeCell ref="D30:F30"/>
    <mergeCell ref="D31:F31"/>
    <mergeCell ref="D32:F32"/>
    <mergeCell ref="D33:F33"/>
    <mergeCell ref="D34:F34"/>
    <mergeCell ref="D43:F43"/>
    <mergeCell ref="D37:F37"/>
    <mergeCell ref="D38:F38"/>
    <mergeCell ref="D39:F39"/>
    <mergeCell ref="D35:F35"/>
    <mergeCell ref="D36:F36"/>
    <mergeCell ref="D25:F25"/>
    <mergeCell ref="D26:F26"/>
    <mergeCell ref="D27:F27"/>
    <mergeCell ref="D28:F28"/>
    <mergeCell ref="D29:F29"/>
    <mergeCell ref="D20:F20"/>
    <mergeCell ref="D21:F21"/>
    <mergeCell ref="D22:F22"/>
    <mergeCell ref="D23:F23"/>
    <mergeCell ref="D24:F24"/>
    <mergeCell ref="D15:F15"/>
    <mergeCell ref="D16:F16"/>
    <mergeCell ref="D17:F17"/>
    <mergeCell ref="D18:F18"/>
    <mergeCell ref="D19:F19"/>
    <mergeCell ref="J50:K50"/>
    <mergeCell ref="L7:L8"/>
    <mergeCell ref="M7:M8"/>
    <mergeCell ref="N7:N8"/>
    <mergeCell ref="B5:D5"/>
    <mergeCell ref="E5:F5"/>
    <mergeCell ref="B7:B8"/>
    <mergeCell ref="C7:C8"/>
    <mergeCell ref="D7:F8"/>
    <mergeCell ref="G7:K7"/>
    <mergeCell ref="D9:F9"/>
    <mergeCell ref="D10:F10"/>
    <mergeCell ref="D11:F11"/>
    <mergeCell ref="D12:F12"/>
    <mergeCell ref="D13:F13"/>
    <mergeCell ref="D14:F14"/>
  </mergeCells>
  <phoneticPr fontId="1"/>
  <printOptions horizontalCentered="1"/>
  <pageMargins left="0.51181102362204722" right="0.31496062992125984" top="0.74803149606299213" bottom="0.74803149606299213" header="0.31496062992125984" footer="0.31496062992125984"/>
  <pageSetup paperSize="9" scale="71" orientation="landscape" r:id="rId1"/>
  <headerFooter alignWithMargins="0"/>
  <rowBreaks count="2" manualBreakCount="2">
    <brk id="22" max="14" man="1"/>
    <brk id="45" max="1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2026-04-10T02:38:27Z</cp:lastPrinted>
  <dcterms:created xsi:type="dcterms:W3CDTF">2021-03-11T09:26:28Z</dcterms:created>
  <dcterms:modified xsi:type="dcterms:W3CDTF">2026-04-22T02:23:17Z</dcterms:modified>
</cp:coreProperties>
</file>